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/>
  <mc:AlternateContent xmlns:mc="http://schemas.openxmlformats.org/markup-compatibility/2006">
    <mc:Choice Requires="x15">
      <x15ac:absPath xmlns:x15ac="http://schemas.microsoft.com/office/spreadsheetml/2010/11/ac" url="https://d.docs.live.net/f7edfa4401ee172d/Profissional/01-ORC/2021/03-SENEMIG-Valença-Mercado do Peixe/02-Quantitativos/03-Fundação e Estrutura/"/>
    </mc:Choice>
  </mc:AlternateContent>
  <xr:revisionPtr revIDLastSave="699" documentId="13_ncr:1_{9E77DA59-4C7D-404F-A0E4-53B5D0BD67AE}" xr6:coauthVersionLast="46" xr6:coauthVersionMax="46" xr10:uidLastSave="{943AB322-0703-41F4-8199-95F15C33385E}"/>
  <bookViews>
    <workbookView xWindow="-120" yWindow="-120" windowWidth="27870" windowHeight="16440" tabRatio="941" activeTab="5" xr2:uid="{00000000-000D-0000-FFFF-FFFF00000000}"/>
  </bookViews>
  <sheets>
    <sheet name="MC-FR" sheetId="44" r:id="rId1"/>
    <sheet name="MC-INF-BE" sheetId="77" r:id="rId2"/>
    <sheet name="MC-INF-BLD" sheetId="66" r:id="rId3"/>
    <sheet name="MC-INF-PIS" sheetId="71" r:id="rId4"/>
    <sheet name="MC-SUP-PIL" sheetId="55" r:id="rId5"/>
    <sheet name="MC-AR" sheetId="68" r:id="rId6"/>
    <sheet name="Escadas" sheetId="26" state="hidden" r:id="rId7"/>
  </sheets>
  <definedNames>
    <definedName name="_xlnm.Print_Area" localSheetId="5">'MC-AR'!$A$2:$Z$126</definedName>
    <definedName name="_xlnm.Print_Area" localSheetId="0">'MC-FR'!$A$1:$K$47</definedName>
    <definedName name="_xlnm.Print_Area" localSheetId="1">'MC-INF-BE'!$A$1:$AE$25</definedName>
    <definedName name="_xlnm.Print_Area" localSheetId="2">'MC-INF-BLD'!$A$1:$V$186</definedName>
    <definedName name="_xlnm.Print_Area" localSheetId="3">'MC-INF-PIS'!$A$1:$O$36</definedName>
    <definedName name="_xlnm.Print_Area" localSheetId="4">'MC-SUP-PIL'!$A$1:$AG$234</definedName>
    <definedName name="SERVICOS">#REF!</definedName>
    <definedName name="_xlnm.Print_Titles" localSheetId="5">'MC-AR'!$2:$5</definedName>
    <definedName name="_xlnm.Print_Titles" localSheetId="1">'MC-INF-BE'!#REF!</definedName>
    <definedName name="_xlnm.Print_Titles" localSheetId="2">'MC-INF-BLD'!$5:$11</definedName>
    <definedName name="_xlnm.Print_Titles" localSheetId="3">'MC-INF-PIS'!$5:$12</definedName>
    <definedName name="_xlnm.Print_Titles" localSheetId="4">'MC-SUP-PIL'!$1:$13</definedName>
    <definedName name="Z_D7046ED7_7590_4FDF_832D_7BADF9A98A66_.wvu.Cols" localSheetId="5" hidden="1">'MC-AR'!$AD:$AG</definedName>
    <definedName name="Z_D7046ED7_7590_4FDF_832D_7BADF9A98A66_.wvu.PrintArea" localSheetId="5" hidden="1">'MC-AR'!$A$2:$Z$134</definedName>
    <definedName name="Z_D7046ED7_7590_4FDF_832D_7BADF9A98A66_.wvu.PrintTitles" localSheetId="5" hidden="1">'MC-AR'!$2:$5</definedName>
    <definedName name="Z_D7046ED7_7590_4FDF_832D_7BADF9A98A66_.wvu.Rows" localSheetId="5" hidden="1">'MC-AR'!#REF!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0" i="77" l="1"/>
  <c r="R21" i="77"/>
  <c r="O20" i="77"/>
  <c r="N20" i="77"/>
  <c r="M11" i="71"/>
  <c r="M17" i="71"/>
  <c r="G17" i="71"/>
  <c r="G16" i="71"/>
  <c r="L16" i="71"/>
  <c r="G15" i="71"/>
  <c r="O15" i="71" s="1"/>
  <c r="N15" i="71" s="1"/>
  <c r="G14" i="71"/>
  <c r="O14" i="71" s="1"/>
  <c r="N14" i="71" s="1"/>
  <c r="G13" i="71"/>
  <c r="L13" i="71" s="1"/>
  <c r="Q26" i="66"/>
  <c r="Q24" i="66"/>
  <c r="Q16" i="66"/>
  <c r="Q14" i="66"/>
  <c r="P19" i="77"/>
  <c r="O19" i="77"/>
  <c r="N19" i="77"/>
  <c r="Q18" i="77"/>
  <c r="P18" i="77"/>
  <c r="O18" i="77"/>
  <c r="N18" i="77"/>
  <c r="H13" i="77"/>
  <c r="L18" i="71"/>
  <c r="L19" i="71"/>
  <c r="L20" i="71"/>
  <c r="L21" i="71"/>
  <c r="L22" i="71"/>
  <c r="L23" i="71"/>
  <c r="L24" i="71"/>
  <c r="L25" i="71"/>
  <c r="L26" i="71"/>
  <c r="L27" i="71"/>
  <c r="L28" i="71"/>
  <c r="L29" i="71"/>
  <c r="L30" i="71"/>
  <c r="L31" i="71"/>
  <c r="L32" i="71"/>
  <c r="L33" i="71"/>
  <c r="L34" i="71"/>
  <c r="J14" i="71"/>
  <c r="J16" i="71"/>
  <c r="O16" i="71"/>
  <c r="N16" i="71" s="1"/>
  <c r="J18" i="71"/>
  <c r="O18" i="71"/>
  <c r="N18" i="71" s="1"/>
  <c r="J19" i="71"/>
  <c r="O19" i="71"/>
  <c r="N19" i="71" s="1"/>
  <c r="J20" i="71"/>
  <c r="O20" i="71"/>
  <c r="N20" i="71" s="1"/>
  <c r="J21" i="71"/>
  <c r="O21" i="71"/>
  <c r="N21" i="71" s="1"/>
  <c r="J22" i="71"/>
  <c r="O22" i="71"/>
  <c r="N22" i="71" s="1"/>
  <c r="J23" i="71"/>
  <c r="O23" i="71"/>
  <c r="N23" i="71" s="1"/>
  <c r="J24" i="71"/>
  <c r="O24" i="71"/>
  <c r="N24" i="71" s="1"/>
  <c r="J25" i="71"/>
  <c r="O25" i="71"/>
  <c r="N25" i="71" s="1"/>
  <c r="J26" i="71"/>
  <c r="O26" i="71"/>
  <c r="N26" i="71" s="1"/>
  <c r="J27" i="71"/>
  <c r="O27" i="71"/>
  <c r="N27" i="71" s="1"/>
  <c r="J28" i="71"/>
  <c r="O28" i="71"/>
  <c r="N28" i="71" s="1"/>
  <c r="J29" i="71"/>
  <c r="O29" i="71"/>
  <c r="N29" i="71" s="1"/>
  <c r="J30" i="71"/>
  <c r="O30" i="71"/>
  <c r="N30" i="71" s="1"/>
  <c r="J31" i="71"/>
  <c r="O31" i="71"/>
  <c r="N31" i="71" s="1"/>
  <c r="J32" i="71"/>
  <c r="O32" i="71"/>
  <c r="N32" i="71" s="1"/>
  <c r="J33" i="71"/>
  <c r="O33" i="71"/>
  <c r="N33" i="71" s="1"/>
  <c r="J34" i="71"/>
  <c r="O34" i="71"/>
  <c r="N34" i="71" s="1"/>
  <c r="J35" i="71"/>
  <c r="O35" i="71"/>
  <c r="N35" i="71" s="1"/>
  <c r="N13" i="66"/>
  <c r="O13" i="66"/>
  <c r="P13" i="66"/>
  <c r="Q13" i="66" s="1"/>
  <c r="R13" i="66"/>
  <c r="N14" i="66"/>
  <c r="O14" i="66"/>
  <c r="P14" i="66"/>
  <c r="R14" i="66"/>
  <c r="N15" i="66"/>
  <c r="O15" i="66"/>
  <c r="P15" i="66"/>
  <c r="Q15" i="66" s="1"/>
  <c r="R15" i="66"/>
  <c r="N16" i="66"/>
  <c r="O16" i="66"/>
  <c r="P16" i="66"/>
  <c r="R16" i="66"/>
  <c r="N17" i="66"/>
  <c r="O17" i="66"/>
  <c r="P17" i="66"/>
  <c r="Q17" i="66" s="1"/>
  <c r="R17" i="66"/>
  <c r="S17" i="66" s="1"/>
  <c r="N18" i="66"/>
  <c r="O18" i="66"/>
  <c r="P18" i="66"/>
  <c r="Q18" i="66" s="1"/>
  <c r="R18" i="66"/>
  <c r="N19" i="66"/>
  <c r="O19" i="66"/>
  <c r="P19" i="66"/>
  <c r="Q19" i="66" s="1"/>
  <c r="R19" i="66"/>
  <c r="N20" i="66"/>
  <c r="O20" i="66"/>
  <c r="P20" i="66"/>
  <c r="Q20" i="66" s="1"/>
  <c r="R20" i="66"/>
  <c r="N21" i="66"/>
  <c r="O21" i="66"/>
  <c r="P21" i="66"/>
  <c r="Q21" i="66" s="1"/>
  <c r="R21" i="66"/>
  <c r="N22" i="66"/>
  <c r="O22" i="66"/>
  <c r="P22" i="66"/>
  <c r="Q22" i="66" s="1"/>
  <c r="R22" i="66"/>
  <c r="N23" i="66"/>
  <c r="O23" i="66"/>
  <c r="P23" i="66"/>
  <c r="Q23" i="66" s="1"/>
  <c r="R23" i="66"/>
  <c r="S23" i="66" s="1"/>
  <c r="N24" i="66"/>
  <c r="O24" i="66"/>
  <c r="P24" i="66"/>
  <c r="R24" i="66"/>
  <c r="N25" i="66"/>
  <c r="O25" i="66"/>
  <c r="P25" i="66"/>
  <c r="Q25" i="66" s="1"/>
  <c r="R25" i="66"/>
  <c r="N26" i="66"/>
  <c r="O26" i="66"/>
  <c r="P26" i="66"/>
  <c r="R26" i="66"/>
  <c r="N27" i="66"/>
  <c r="O27" i="66"/>
  <c r="P27" i="66"/>
  <c r="Q27" i="66" s="1"/>
  <c r="R27" i="66"/>
  <c r="N28" i="66"/>
  <c r="O28" i="66"/>
  <c r="P28" i="66"/>
  <c r="Q28" i="66" s="1"/>
  <c r="R28" i="66"/>
  <c r="N29" i="66"/>
  <c r="O29" i="66"/>
  <c r="P29" i="66"/>
  <c r="Q29" i="66" s="1"/>
  <c r="R29" i="66"/>
  <c r="S29" i="66" s="1"/>
  <c r="T29" i="66" s="1"/>
  <c r="N30" i="66"/>
  <c r="O30" i="66"/>
  <c r="P30" i="66"/>
  <c r="Q30" i="66" s="1"/>
  <c r="R30" i="66"/>
  <c r="N31" i="66"/>
  <c r="O31" i="66"/>
  <c r="P31" i="66"/>
  <c r="Q31" i="66" s="1"/>
  <c r="R31" i="66"/>
  <c r="S31" i="66"/>
  <c r="T31" i="66"/>
  <c r="N32" i="66"/>
  <c r="O32" i="66"/>
  <c r="P32" i="66"/>
  <c r="Q32" i="66" s="1"/>
  <c r="R32" i="66"/>
  <c r="N33" i="66"/>
  <c r="O33" i="66"/>
  <c r="P33" i="66"/>
  <c r="Q33" i="66" s="1"/>
  <c r="R33" i="66"/>
  <c r="G13" i="77"/>
  <c r="W13" i="77"/>
  <c r="W12" i="77"/>
  <c r="H12" i="77"/>
  <c r="G12" i="77"/>
  <c r="P20" i="77" l="1"/>
  <c r="Q20" i="77" s="1"/>
  <c r="J17" i="71"/>
  <c r="J13" i="71"/>
  <c r="L15" i="71"/>
  <c r="L14" i="71"/>
  <c r="J15" i="71"/>
  <c r="O13" i="71"/>
  <c r="S32" i="66"/>
  <c r="T32" i="66" s="1"/>
  <c r="S24" i="66"/>
  <c r="T24" i="66" s="1"/>
  <c r="S22" i="66"/>
  <c r="T22" i="66" s="1"/>
  <c r="S16" i="66"/>
  <c r="T16" i="66" s="1"/>
  <c r="S14" i="66"/>
  <c r="T14" i="66" s="1"/>
  <c r="S13" i="66"/>
  <c r="T13" i="66" s="1"/>
  <c r="S28" i="66"/>
  <c r="T28" i="66" s="1"/>
  <c r="S15" i="66"/>
  <c r="T15" i="66" s="1"/>
  <c r="S26" i="66"/>
  <c r="T26" i="66" s="1"/>
  <c r="S25" i="66"/>
  <c r="T25" i="66" s="1"/>
  <c r="T23" i="66"/>
  <c r="S30" i="66"/>
  <c r="T30" i="66" s="1"/>
  <c r="S19" i="66"/>
  <c r="T19" i="66" s="1"/>
  <c r="L11" i="71"/>
  <c r="S33" i="66"/>
  <c r="T33" i="66" s="1"/>
  <c r="S27" i="66"/>
  <c r="T27" i="66" s="1"/>
  <c r="S20" i="66"/>
  <c r="T20" i="66" s="1"/>
  <c r="S21" i="66"/>
  <c r="T21" i="66" s="1"/>
  <c r="S18" i="66"/>
  <c r="T18" i="66" s="1"/>
  <c r="T17" i="66"/>
  <c r="N13" i="71" l="1"/>
  <c r="Y12" i="77" l="1"/>
  <c r="Z12" i="77" s="1"/>
  <c r="AE13" i="77"/>
  <c r="AD13" i="77"/>
  <c r="N13" i="77"/>
  <c r="J13" i="77"/>
  <c r="K13" i="77"/>
  <c r="M13" i="77"/>
  <c r="AC12" i="77"/>
  <c r="M12" i="77"/>
  <c r="N12" i="77"/>
  <c r="K12" i="77"/>
  <c r="J12" i="77"/>
  <c r="AD12" i="77" l="1"/>
  <c r="Y13" i="77"/>
  <c r="Z13" i="77" s="1"/>
  <c r="Z10" i="77" s="1"/>
  <c r="F18" i="77" s="1"/>
  <c r="O12" i="77"/>
  <c r="P12" i="77" s="1"/>
  <c r="Q12" i="77"/>
  <c r="F19" i="77" l="1"/>
  <c r="AE12" i="77"/>
  <c r="J10" i="77"/>
  <c r="M10" i="77"/>
  <c r="N10" i="77"/>
  <c r="K10" i="77"/>
  <c r="Q13" i="77"/>
  <c r="R13" i="77" s="1"/>
  <c r="O13" i="77"/>
  <c r="R12" i="77"/>
  <c r="P13" i="77" l="1"/>
  <c r="P10" i="77" s="1"/>
  <c r="F17" i="77" s="1"/>
  <c r="O10" i="77"/>
  <c r="Q10" i="77"/>
  <c r="R10" i="77"/>
  <c r="F20" i="77" l="1"/>
  <c r="R181" i="66" l="1"/>
  <c r="P181" i="66"/>
  <c r="Q181" i="66" s="1"/>
  <c r="O181" i="66"/>
  <c r="N181" i="66"/>
  <c r="R180" i="66"/>
  <c r="P180" i="66"/>
  <c r="Q180" i="66" s="1"/>
  <c r="O180" i="66"/>
  <c r="N180" i="66"/>
  <c r="R179" i="66"/>
  <c r="P179" i="66"/>
  <c r="Q179" i="66" s="1"/>
  <c r="O179" i="66"/>
  <c r="N179" i="66"/>
  <c r="R178" i="66"/>
  <c r="P178" i="66"/>
  <c r="Q178" i="66" s="1"/>
  <c r="O178" i="66"/>
  <c r="N178" i="66"/>
  <c r="R177" i="66"/>
  <c r="P177" i="66"/>
  <c r="Q177" i="66" s="1"/>
  <c r="O177" i="66"/>
  <c r="N177" i="66"/>
  <c r="R176" i="66"/>
  <c r="P176" i="66"/>
  <c r="Q176" i="66" s="1"/>
  <c r="O176" i="66"/>
  <c r="N176" i="66"/>
  <c r="R175" i="66"/>
  <c r="P175" i="66"/>
  <c r="Q175" i="66" s="1"/>
  <c r="O175" i="66"/>
  <c r="N175" i="66"/>
  <c r="R174" i="66"/>
  <c r="P174" i="66"/>
  <c r="Q174" i="66" s="1"/>
  <c r="O174" i="66"/>
  <c r="N174" i="66"/>
  <c r="R173" i="66"/>
  <c r="P173" i="66"/>
  <c r="Q173" i="66" s="1"/>
  <c r="O173" i="66"/>
  <c r="N173" i="66"/>
  <c r="R172" i="66"/>
  <c r="P172" i="66"/>
  <c r="Q172" i="66" s="1"/>
  <c r="O172" i="66"/>
  <c r="N172" i="66"/>
  <c r="R171" i="66"/>
  <c r="P171" i="66"/>
  <c r="Q171" i="66" s="1"/>
  <c r="O171" i="66"/>
  <c r="N171" i="66"/>
  <c r="R170" i="66"/>
  <c r="P170" i="66"/>
  <c r="Q170" i="66" s="1"/>
  <c r="O170" i="66"/>
  <c r="N170" i="66"/>
  <c r="R169" i="66"/>
  <c r="P169" i="66"/>
  <c r="Q169" i="66" s="1"/>
  <c r="O169" i="66"/>
  <c r="N169" i="66"/>
  <c r="R168" i="66"/>
  <c r="P168" i="66"/>
  <c r="Q168" i="66" s="1"/>
  <c r="O168" i="66"/>
  <c r="N168" i="66"/>
  <c r="R167" i="66"/>
  <c r="P167" i="66"/>
  <c r="Q167" i="66" s="1"/>
  <c r="O167" i="66"/>
  <c r="N167" i="66"/>
  <c r="R166" i="66"/>
  <c r="P166" i="66"/>
  <c r="Q166" i="66" s="1"/>
  <c r="O166" i="66"/>
  <c r="N166" i="66"/>
  <c r="R165" i="66"/>
  <c r="P165" i="66"/>
  <c r="Q165" i="66" s="1"/>
  <c r="O165" i="66"/>
  <c r="N165" i="66"/>
  <c r="R164" i="66"/>
  <c r="P164" i="66"/>
  <c r="Q164" i="66" s="1"/>
  <c r="O164" i="66"/>
  <c r="N164" i="66"/>
  <c r="R163" i="66"/>
  <c r="P163" i="66"/>
  <c r="Q163" i="66" s="1"/>
  <c r="O163" i="66"/>
  <c r="N163" i="66"/>
  <c r="R162" i="66"/>
  <c r="P162" i="66"/>
  <c r="Q162" i="66" s="1"/>
  <c r="O162" i="66"/>
  <c r="N162" i="66"/>
  <c r="R161" i="66"/>
  <c r="P161" i="66"/>
  <c r="Q161" i="66" s="1"/>
  <c r="O161" i="66"/>
  <c r="N161" i="66"/>
  <c r="R160" i="66"/>
  <c r="P160" i="66"/>
  <c r="Q160" i="66" s="1"/>
  <c r="O160" i="66"/>
  <c r="N160" i="66"/>
  <c r="R159" i="66"/>
  <c r="P159" i="66"/>
  <c r="Q159" i="66" s="1"/>
  <c r="O159" i="66"/>
  <c r="N159" i="66"/>
  <c r="R158" i="66"/>
  <c r="P158" i="66"/>
  <c r="Q158" i="66" s="1"/>
  <c r="O158" i="66"/>
  <c r="N158" i="66"/>
  <c r="R157" i="66"/>
  <c r="P157" i="66"/>
  <c r="Q157" i="66" s="1"/>
  <c r="O157" i="66"/>
  <c r="N157" i="66"/>
  <c r="R156" i="66"/>
  <c r="P156" i="66"/>
  <c r="Q156" i="66" s="1"/>
  <c r="O156" i="66"/>
  <c r="N156" i="66"/>
  <c r="R155" i="66"/>
  <c r="P155" i="66"/>
  <c r="Q155" i="66" s="1"/>
  <c r="O155" i="66"/>
  <c r="N155" i="66"/>
  <c r="R154" i="66"/>
  <c r="P154" i="66"/>
  <c r="Q154" i="66" s="1"/>
  <c r="O154" i="66"/>
  <c r="N154" i="66"/>
  <c r="R153" i="66"/>
  <c r="P153" i="66"/>
  <c r="Q153" i="66" s="1"/>
  <c r="O153" i="66"/>
  <c r="N153" i="66"/>
  <c r="R152" i="66"/>
  <c r="P152" i="66"/>
  <c r="Q152" i="66" s="1"/>
  <c r="O152" i="66"/>
  <c r="N152" i="66"/>
  <c r="R151" i="66"/>
  <c r="P151" i="66"/>
  <c r="Q151" i="66" s="1"/>
  <c r="O151" i="66"/>
  <c r="N151" i="66"/>
  <c r="R150" i="66"/>
  <c r="P150" i="66"/>
  <c r="Q150" i="66" s="1"/>
  <c r="O150" i="66"/>
  <c r="N150" i="66"/>
  <c r="R149" i="66"/>
  <c r="P149" i="66"/>
  <c r="Q149" i="66" s="1"/>
  <c r="O149" i="66"/>
  <c r="N149" i="66"/>
  <c r="R148" i="66"/>
  <c r="P148" i="66"/>
  <c r="Q148" i="66" s="1"/>
  <c r="O148" i="66"/>
  <c r="N148" i="66"/>
  <c r="R147" i="66"/>
  <c r="P147" i="66"/>
  <c r="Q147" i="66" s="1"/>
  <c r="O147" i="66"/>
  <c r="N147" i="66"/>
  <c r="R146" i="66"/>
  <c r="P146" i="66"/>
  <c r="Q146" i="66" s="1"/>
  <c r="O146" i="66"/>
  <c r="N146" i="66"/>
  <c r="R145" i="66"/>
  <c r="P145" i="66"/>
  <c r="Q145" i="66" s="1"/>
  <c r="O145" i="66"/>
  <c r="N145" i="66"/>
  <c r="R144" i="66"/>
  <c r="P144" i="66"/>
  <c r="Q144" i="66" s="1"/>
  <c r="O144" i="66"/>
  <c r="N144" i="66"/>
  <c r="R143" i="66"/>
  <c r="P143" i="66"/>
  <c r="Q143" i="66" s="1"/>
  <c r="O143" i="66"/>
  <c r="N143" i="66"/>
  <c r="R142" i="66"/>
  <c r="P142" i="66"/>
  <c r="Q142" i="66" s="1"/>
  <c r="O142" i="66"/>
  <c r="N142" i="66"/>
  <c r="R141" i="66"/>
  <c r="P141" i="66"/>
  <c r="Q141" i="66" s="1"/>
  <c r="O141" i="66"/>
  <c r="N141" i="66"/>
  <c r="R140" i="66"/>
  <c r="P140" i="66"/>
  <c r="Q140" i="66" s="1"/>
  <c r="O140" i="66"/>
  <c r="N140" i="66"/>
  <c r="R139" i="66"/>
  <c r="P139" i="66"/>
  <c r="Q139" i="66" s="1"/>
  <c r="O139" i="66"/>
  <c r="N139" i="66"/>
  <c r="R138" i="66"/>
  <c r="P138" i="66"/>
  <c r="Q138" i="66" s="1"/>
  <c r="O138" i="66"/>
  <c r="N138" i="66"/>
  <c r="R137" i="66"/>
  <c r="P137" i="66"/>
  <c r="Q137" i="66" s="1"/>
  <c r="O137" i="66"/>
  <c r="N137" i="66"/>
  <c r="R136" i="66"/>
  <c r="P136" i="66"/>
  <c r="Q136" i="66" s="1"/>
  <c r="O136" i="66"/>
  <c r="N136" i="66"/>
  <c r="R135" i="66"/>
  <c r="P135" i="66"/>
  <c r="Q135" i="66" s="1"/>
  <c r="O135" i="66"/>
  <c r="N135" i="66"/>
  <c r="R134" i="66"/>
  <c r="P134" i="66"/>
  <c r="Q134" i="66" s="1"/>
  <c r="O134" i="66"/>
  <c r="N134" i="66"/>
  <c r="R133" i="66"/>
  <c r="P133" i="66"/>
  <c r="Q133" i="66" s="1"/>
  <c r="O133" i="66"/>
  <c r="N133" i="66"/>
  <c r="R132" i="66"/>
  <c r="P132" i="66"/>
  <c r="Q132" i="66" s="1"/>
  <c r="O132" i="66"/>
  <c r="N132" i="66"/>
  <c r="R131" i="66"/>
  <c r="P131" i="66"/>
  <c r="Q131" i="66" s="1"/>
  <c r="O131" i="66"/>
  <c r="N131" i="66"/>
  <c r="R130" i="66"/>
  <c r="P130" i="66"/>
  <c r="Q130" i="66" s="1"/>
  <c r="O130" i="66"/>
  <c r="N130" i="66"/>
  <c r="R129" i="66"/>
  <c r="P129" i="66"/>
  <c r="Q129" i="66" s="1"/>
  <c r="O129" i="66"/>
  <c r="N129" i="66"/>
  <c r="R128" i="66"/>
  <c r="P128" i="66"/>
  <c r="Q128" i="66" s="1"/>
  <c r="O128" i="66"/>
  <c r="N128" i="66"/>
  <c r="R127" i="66"/>
  <c r="P127" i="66"/>
  <c r="Q127" i="66" s="1"/>
  <c r="O127" i="66"/>
  <c r="N127" i="66"/>
  <c r="R126" i="66"/>
  <c r="P126" i="66"/>
  <c r="Q126" i="66" s="1"/>
  <c r="O126" i="66"/>
  <c r="N126" i="66"/>
  <c r="R125" i="66"/>
  <c r="P125" i="66"/>
  <c r="Q125" i="66" s="1"/>
  <c r="O125" i="66"/>
  <c r="N125" i="66"/>
  <c r="R124" i="66"/>
  <c r="P124" i="66"/>
  <c r="Q124" i="66" s="1"/>
  <c r="O124" i="66"/>
  <c r="N124" i="66"/>
  <c r="R123" i="66"/>
  <c r="P123" i="66"/>
  <c r="Q123" i="66" s="1"/>
  <c r="O123" i="66"/>
  <c r="N123" i="66"/>
  <c r="R122" i="66"/>
  <c r="P122" i="66"/>
  <c r="Q122" i="66" s="1"/>
  <c r="O122" i="66"/>
  <c r="N122" i="66"/>
  <c r="R121" i="66"/>
  <c r="P121" i="66"/>
  <c r="Q121" i="66" s="1"/>
  <c r="O121" i="66"/>
  <c r="N121" i="66"/>
  <c r="R120" i="66"/>
  <c r="P120" i="66"/>
  <c r="Q120" i="66" s="1"/>
  <c r="O120" i="66"/>
  <c r="N120" i="66"/>
  <c r="R119" i="66"/>
  <c r="P119" i="66"/>
  <c r="Q119" i="66" s="1"/>
  <c r="O119" i="66"/>
  <c r="N119" i="66"/>
  <c r="R118" i="66"/>
  <c r="P118" i="66"/>
  <c r="Q118" i="66" s="1"/>
  <c r="O118" i="66"/>
  <c r="N118" i="66"/>
  <c r="R117" i="66"/>
  <c r="P117" i="66"/>
  <c r="Q117" i="66" s="1"/>
  <c r="O117" i="66"/>
  <c r="N117" i="66"/>
  <c r="R116" i="66"/>
  <c r="P116" i="66"/>
  <c r="Q116" i="66" s="1"/>
  <c r="O116" i="66"/>
  <c r="N116" i="66"/>
  <c r="R115" i="66"/>
  <c r="P115" i="66"/>
  <c r="Q115" i="66" s="1"/>
  <c r="O115" i="66"/>
  <c r="N115" i="66"/>
  <c r="R114" i="66"/>
  <c r="P114" i="66"/>
  <c r="Q114" i="66" s="1"/>
  <c r="O114" i="66"/>
  <c r="N114" i="66"/>
  <c r="R113" i="66"/>
  <c r="P113" i="66"/>
  <c r="Q113" i="66" s="1"/>
  <c r="O113" i="66"/>
  <c r="N113" i="66"/>
  <c r="R112" i="66"/>
  <c r="P112" i="66"/>
  <c r="Q112" i="66" s="1"/>
  <c r="O112" i="66"/>
  <c r="N112" i="66"/>
  <c r="R111" i="66"/>
  <c r="P111" i="66"/>
  <c r="Q111" i="66" s="1"/>
  <c r="O111" i="66"/>
  <c r="N111" i="66"/>
  <c r="R110" i="66"/>
  <c r="P110" i="66"/>
  <c r="Q110" i="66" s="1"/>
  <c r="O110" i="66"/>
  <c r="N110" i="66"/>
  <c r="R109" i="66"/>
  <c r="P109" i="66"/>
  <c r="Q109" i="66" s="1"/>
  <c r="O109" i="66"/>
  <c r="N109" i="66"/>
  <c r="R108" i="66"/>
  <c r="P108" i="66"/>
  <c r="Q108" i="66" s="1"/>
  <c r="O108" i="66"/>
  <c r="N108" i="66"/>
  <c r="R107" i="66"/>
  <c r="P107" i="66"/>
  <c r="Q107" i="66" s="1"/>
  <c r="O107" i="66"/>
  <c r="N107" i="66"/>
  <c r="R106" i="66"/>
  <c r="P106" i="66"/>
  <c r="Q106" i="66" s="1"/>
  <c r="O106" i="66"/>
  <c r="N106" i="66"/>
  <c r="R105" i="66"/>
  <c r="P105" i="66"/>
  <c r="Q105" i="66" s="1"/>
  <c r="O105" i="66"/>
  <c r="N105" i="66"/>
  <c r="R104" i="66"/>
  <c r="P104" i="66"/>
  <c r="Q104" i="66" s="1"/>
  <c r="O104" i="66"/>
  <c r="N104" i="66"/>
  <c r="R103" i="66"/>
  <c r="P103" i="66"/>
  <c r="Q103" i="66" s="1"/>
  <c r="O103" i="66"/>
  <c r="N103" i="66"/>
  <c r="R102" i="66"/>
  <c r="P102" i="66"/>
  <c r="Q102" i="66" s="1"/>
  <c r="O102" i="66"/>
  <c r="N102" i="66"/>
  <c r="R101" i="66"/>
  <c r="P101" i="66"/>
  <c r="Q101" i="66" s="1"/>
  <c r="O101" i="66"/>
  <c r="N101" i="66"/>
  <c r="R100" i="66"/>
  <c r="P100" i="66"/>
  <c r="Q100" i="66" s="1"/>
  <c r="O100" i="66"/>
  <c r="N100" i="66"/>
  <c r="R99" i="66"/>
  <c r="P99" i="66"/>
  <c r="Q99" i="66" s="1"/>
  <c r="O99" i="66"/>
  <c r="N99" i="66"/>
  <c r="R98" i="66"/>
  <c r="P98" i="66"/>
  <c r="Q98" i="66" s="1"/>
  <c r="O98" i="66"/>
  <c r="N98" i="66"/>
  <c r="R97" i="66"/>
  <c r="P97" i="66"/>
  <c r="Q97" i="66" s="1"/>
  <c r="O97" i="66"/>
  <c r="N97" i="66"/>
  <c r="R96" i="66"/>
  <c r="P96" i="66"/>
  <c r="Q96" i="66" s="1"/>
  <c r="O96" i="66"/>
  <c r="N96" i="66"/>
  <c r="R95" i="66"/>
  <c r="P95" i="66"/>
  <c r="Q95" i="66" s="1"/>
  <c r="O95" i="66"/>
  <c r="N95" i="66"/>
  <c r="R94" i="66"/>
  <c r="P94" i="66"/>
  <c r="Q94" i="66" s="1"/>
  <c r="O94" i="66"/>
  <c r="N94" i="66"/>
  <c r="R93" i="66"/>
  <c r="P93" i="66"/>
  <c r="Q93" i="66" s="1"/>
  <c r="O93" i="66"/>
  <c r="N93" i="66"/>
  <c r="R92" i="66"/>
  <c r="P92" i="66"/>
  <c r="Q92" i="66" s="1"/>
  <c r="O92" i="66"/>
  <c r="N92" i="66"/>
  <c r="R91" i="66"/>
  <c r="P91" i="66"/>
  <c r="Q91" i="66" s="1"/>
  <c r="O91" i="66"/>
  <c r="N91" i="66"/>
  <c r="R90" i="66"/>
  <c r="P90" i="66"/>
  <c r="Q90" i="66" s="1"/>
  <c r="O90" i="66"/>
  <c r="N90" i="66"/>
  <c r="R89" i="66"/>
  <c r="P89" i="66"/>
  <c r="Q89" i="66" s="1"/>
  <c r="O89" i="66"/>
  <c r="N89" i="66"/>
  <c r="R88" i="66"/>
  <c r="P88" i="66"/>
  <c r="Q88" i="66" s="1"/>
  <c r="O88" i="66"/>
  <c r="N88" i="66"/>
  <c r="R87" i="66"/>
  <c r="P87" i="66"/>
  <c r="Q87" i="66" s="1"/>
  <c r="O87" i="66"/>
  <c r="N87" i="66"/>
  <c r="R86" i="66"/>
  <c r="P86" i="66"/>
  <c r="Q86" i="66" s="1"/>
  <c r="O86" i="66"/>
  <c r="N86" i="66"/>
  <c r="T158" i="66" l="1"/>
  <c r="T93" i="66"/>
  <c r="T137" i="66"/>
  <c r="S113" i="66"/>
  <c r="T113" i="66" s="1"/>
  <c r="S104" i="66"/>
  <c r="T104" i="66" s="1"/>
  <c r="S100" i="66"/>
  <c r="T100" i="66" s="1"/>
  <c r="S94" i="66"/>
  <c r="T94" i="66" s="1"/>
  <c r="S155" i="66"/>
  <c r="T155" i="66" s="1"/>
  <c r="S163" i="66"/>
  <c r="T163" i="66" s="1"/>
  <c r="S170" i="66"/>
  <c r="T170" i="66" s="1"/>
  <c r="S96" i="66"/>
  <c r="T96" i="66" s="1"/>
  <c r="S105" i="66"/>
  <c r="T105" i="66" s="1"/>
  <c r="S108" i="66"/>
  <c r="T108" i="66" s="1"/>
  <c r="S129" i="66"/>
  <c r="T129" i="66" s="1"/>
  <c r="S153" i="66"/>
  <c r="T153" i="66" s="1"/>
  <c r="S112" i="66"/>
  <c r="T112" i="66" s="1"/>
  <c r="S141" i="66"/>
  <c r="T141" i="66" s="1"/>
  <c r="S156" i="66"/>
  <c r="T156" i="66" s="1"/>
  <c r="S159" i="66"/>
  <c r="T159" i="66" s="1"/>
  <c r="S133" i="66"/>
  <c r="T133" i="66" s="1"/>
  <c r="S145" i="66"/>
  <c r="T145" i="66" s="1"/>
  <c r="S137" i="66"/>
  <c r="S180" i="66"/>
  <c r="T180" i="66" s="1"/>
  <c r="S178" i="66"/>
  <c r="T178" i="66" s="1"/>
  <c r="S176" i="66"/>
  <c r="T176" i="66" s="1"/>
  <c r="S174" i="66"/>
  <c r="T174" i="66" s="1"/>
  <c r="S172" i="66"/>
  <c r="T172" i="66" s="1"/>
  <c r="S166" i="66"/>
  <c r="T166" i="66" s="1"/>
  <c r="S168" i="66"/>
  <c r="T168" i="66" s="1"/>
  <c r="S162" i="66"/>
  <c r="T162" i="66" s="1"/>
  <c r="S158" i="66"/>
  <c r="S149" i="66"/>
  <c r="T149" i="66" s="1"/>
  <c r="S165" i="66"/>
  <c r="T165" i="66" s="1"/>
  <c r="S169" i="66"/>
  <c r="T169" i="66" s="1"/>
  <c r="S173" i="66"/>
  <c r="T173" i="66" s="1"/>
  <c r="S177" i="66"/>
  <c r="T177" i="66" s="1"/>
  <c r="S181" i="66"/>
  <c r="T181" i="66" s="1"/>
  <c r="S167" i="66"/>
  <c r="T167" i="66" s="1"/>
  <c r="S171" i="66"/>
  <c r="T171" i="66" s="1"/>
  <c r="S175" i="66"/>
  <c r="T175" i="66" s="1"/>
  <c r="S179" i="66"/>
  <c r="T179" i="66" s="1"/>
  <c r="S157" i="66"/>
  <c r="T157" i="66" s="1"/>
  <c r="S161" i="66"/>
  <c r="T161" i="66" s="1"/>
  <c r="S93" i="66"/>
  <c r="S160" i="66"/>
  <c r="T160" i="66" s="1"/>
  <c r="S164" i="66"/>
  <c r="T164" i="66" s="1"/>
  <c r="S142" i="66"/>
  <c r="T142" i="66" s="1"/>
  <c r="S138" i="66"/>
  <c r="T138" i="66" s="1"/>
  <c r="S134" i="66"/>
  <c r="T134" i="66" s="1"/>
  <c r="S130" i="66"/>
  <c r="T130" i="66" s="1"/>
  <c r="S127" i="66"/>
  <c r="T127" i="66" s="1"/>
  <c r="S123" i="66"/>
  <c r="T123" i="66" s="1"/>
  <c r="S119" i="66"/>
  <c r="T119" i="66" s="1"/>
  <c r="S115" i="66"/>
  <c r="T115" i="66" s="1"/>
  <c r="S109" i="66"/>
  <c r="T109" i="66" s="1"/>
  <c r="S101" i="66"/>
  <c r="T101" i="66" s="1"/>
  <c r="S132" i="66"/>
  <c r="T132" i="66" s="1"/>
  <c r="S136" i="66"/>
  <c r="T136" i="66" s="1"/>
  <c r="S140" i="66"/>
  <c r="T140" i="66" s="1"/>
  <c r="S144" i="66"/>
  <c r="T144" i="66" s="1"/>
  <c r="S148" i="66"/>
  <c r="T148" i="66" s="1"/>
  <c r="S152" i="66"/>
  <c r="T152" i="66" s="1"/>
  <c r="S131" i="66"/>
  <c r="T131" i="66" s="1"/>
  <c r="S135" i="66"/>
  <c r="T135" i="66" s="1"/>
  <c r="S139" i="66"/>
  <c r="T139" i="66" s="1"/>
  <c r="S143" i="66"/>
  <c r="T143" i="66" s="1"/>
  <c r="S147" i="66"/>
  <c r="T147" i="66" s="1"/>
  <c r="S151" i="66"/>
  <c r="T151" i="66" s="1"/>
  <c r="S146" i="66"/>
  <c r="T146" i="66" s="1"/>
  <c r="S150" i="66"/>
  <c r="T150" i="66" s="1"/>
  <c r="S154" i="66"/>
  <c r="T154" i="66" s="1"/>
  <c r="S118" i="66"/>
  <c r="T118" i="66" s="1"/>
  <c r="S122" i="66"/>
  <c r="T122" i="66" s="1"/>
  <c r="S126" i="66"/>
  <c r="T126" i="66" s="1"/>
  <c r="S117" i="66"/>
  <c r="T117" i="66" s="1"/>
  <c r="S121" i="66"/>
  <c r="T121" i="66" s="1"/>
  <c r="S125" i="66"/>
  <c r="T125" i="66" s="1"/>
  <c r="S116" i="66"/>
  <c r="T116" i="66" s="1"/>
  <c r="S120" i="66"/>
  <c r="T120" i="66" s="1"/>
  <c r="S124" i="66"/>
  <c r="T124" i="66" s="1"/>
  <c r="S128" i="66"/>
  <c r="T128" i="66" s="1"/>
  <c r="S97" i="66"/>
  <c r="T97" i="66" s="1"/>
  <c r="S87" i="66"/>
  <c r="T87" i="66" s="1"/>
  <c r="S86" i="66"/>
  <c r="T86" i="66" s="1"/>
  <c r="S99" i="66"/>
  <c r="T99" i="66" s="1"/>
  <c r="S103" i="66"/>
  <c r="T103" i="66" s="1"/>
  <c r="S107" i="66"/>
  <c r="T107" i="66" s="1"/>
  <c r="S111" i="66"/>
  <c r="T111" i="66" s="1"/>
  <c r="S98" i="66"/>
  <c r="T98" i="66" s="1"/>
  <c r="S102" i="66"/>
  <c r="T102" i="66" s="1"/>
  <c r="S106" i="66"/>
  <c r="T106" i="66" s="1"/>
  <c r="S110" i="66"/>
  <c r="T110" i="66" s="1"/>
  <c r="S114" i="66"/>
  <c r="T114" i="66" s="1"/>
  <c r="S90" i="66"/>
  <c r="T90" i="66" s="1"/>
  <c r="S89" i="66"/>
  <c r="T89" i="66" s="1"/>
  <c r="S88" i="66"/>
  <c r="T88" i="66" s="1"/>
  <c r="S92" i="66"/>
  <c r="T92" i="66" s="1"/>
  <c r="S91" i="66"/>
  <c r="T91" i="66" s="1"/>
  <c r="S95" i="66"/>
  <c r="T95" i="66" s="1"/>
  <c r="R182" i="66" l="1"/>
  <c r="P182" i="66"/>
  <c r="Q182" i="66" s="1"/>
  <c r="O182" i="66"/>
  <c r="N182" i="66"/>
  <c r="R85" i="66"/>
  <c r="P85" i="66"/>
  <c r="Q85" i="66" s="1"/>
  <c r="O85" i="66"/>
  <c r="N85" i="66"/>
  <c r="R84" i="66"/>
  <c r="P84" i="66"/>
  <c r="Q84" i="66" s="1"/>
  <c r="O84" i="66"/>
  <c r="N84" i="66"/>
  <c r="R83" i="66"/>
  <c r="P83" i="66"/>
  <c r="Q83" i="66" s="1"/>
  <c r="O83" i="66"/>
  <c r="N83" i="66"/>
  <c r="R82" i="66"/>
  <c r="P82" i="66"/>
  <c r="Q82" i="66" s="1"/>
  <c r="O82" i="66"/>
  <c r="N82" i="66"/>
  <c r="R81" i="66"/>
  <c r="P81" i="66"/>
  <c r="Q81" i="66" s="1"/>
  <c r="O81" i="66"/>
  <c r="N81" i="66"/>
  <c r="R80" i="66"/>
  <c r="P80" i="66"/>
  <c r="Q80" i="66" s="1"/>
  <c r="O80" i="66"/>
  <c r="N80" i="66"/>
  <c r="R79" i="66"/>
  <c r="P79" i="66"/>
  <c r="Q79" i="66" s="1"/>
  <c r="O79" i="66"/>
  <c r="N79" i="66"/>
  <c r="R78" i="66"/>
  <c r="P78" i="66"/>
  <c r="Q78" i="66" s="1"/>
  <c r="O78" i="66"/>
  <c r="N78" i="66"/>
  <c r="R77" i="66"/>
  <c r="P77" i="66"/>
  <c r="Q77" i="66" s="1"/>
  <c r="O77" i="66"/>
  <c r="N77" i="66"/>
  <c r="R76" i="66"/>
  <c r="P76" i="66"/>
  <c r="Q76" i="66" s="1"/>
  <c r="O76" i="66"/>
  <c r="N76" i="66"/>
  <c r="R75" i="66"/>
  <c r="P75" i="66"/>
  <c r="Q75" i="66" s="1"/>
  <c r="O75" i="66"/>
  <c r="N75" i="66"/>
  <c r="R74" i="66"/>
  <c r="P74" i="66"/>
  <c r="Q74" i="66" s="1"/>
  <c r="O74" i="66"/>
  <c r="N74" i="66"/>
  <c r="R73" i="66"/>
  <c r="P73" i="66"/>
  <c r="Q73" i="66" s="1"/>
  <c r="O73" i="66"/>
  <c r="N73" i="66"/>
  <c r="R72" i="66"/>
  <c r="P72" i="66"/>
  <c r="Q72" i="66" s="1"/>
  <c r="O72" i="66"/>
  <c r="N72" i="66"/>
  <c r="R71" i="66"/>
  <c r="P71" i="66"/>
  <c r="Q71" i="66" s="1"/>
  <c r="O71" i="66"/>
  <c r="N71" i="66"/>
  <c r="R70" i="66"/>
  <c r="P70" i="66"/>
  <c r="Q70" i="66" s="1"/>
  <c r="O70" i="66"/>
  <c r="N70" i="66"/>
  <c r="R69" i="66"/>
  <c r="P69" i="66"/>
  <c r="Q69" i="66" s="1"/>
  <c r="O69" i="66"/>
  <c r="N69" i="66"/>
  <c r="R68" i="66"/>
  <c r="P68" i="66"/>
  <c r="Q68" i="66" s="1"/>
  <c r="O68" i="66"/>
  <c r="N68" i="66"/>
  <c r="R67" i="66"/>
  <c r="P67" i="66"/>
  <c r="Q67" i="66" s="1"/>
  <c r="O67" i="66"/>
  <c r="N67" i="66"/>
  <c r="R66" i="66"/>
  <c r="P66" i="66"/>
  <c r="Q66" i="66" s="1"/>
  <c r="O66" i="66"/>
  <c r="N66" i="66"/>
  <c r="R65" i="66"/>
  <c r="P65" i="66"/>
  <c r="Q65" i="66" s="1"/>
  <c r="O65" i="66"/>
  <c r="N65" i="66"/>
  <c r="R64" i="66"/>
  <c r="P64" i="66"/>
  <c r="Q64" i="66" s="1"/>
  <c r="O64" i="66"/>
  <c r="N64" i="66"/>
  <c r="R63" i="66"/>
  <c r="P63" i="66"/>
  <c r="Q63" i="66" s="1"/>
  <c r="O63" i="66"/>
  <c r="N63" i="66"/>
  <c r="R62" i="66"/>
  <c r="P62" i="66"/>
  <c r="Q62" i="66" s="1"/>
  <c r="O62" i="66"/>
  <c r="N62" i="66"/>
  <c r="R61" i="66"/>
  <c r="P61" i="66"/>
  <c r="Q61" i="66" s="1"/>
  <c r="O61" i="66"/>
  <c r="N61" i="66"/>
  <c r="R60" i="66"/>
  <c r="P60" i="66"/>
  <c r="Q60" i="66" s="1"/>
  <c r="O60" i="66"/>
  <c r="N60" i="66"/>
  <c r="R59" i="66"/>
  <c r="P59" i="66"/>
  <c r="Q59" i="66" s="1"/>
  <c r="O59" i="66"/>
  <c r="N59" i="66"/>
  <c r="R58" i="66"/>
  <c r="P58" i="66"/>
  <c r="Q58" i="66" s="1"/>
  <c r="O58" i="66"/>
  <c r="N58" i="66"/>
  <c r="R57" i="66"/>
  <c r="P57" i="66"/>
  <c r="Q57" i="66" s="1"/>
  <c r="O57" i="66"/>
  <c r="N57" i="66"/>
  <c r="R56" i="66"/>
  <c r="P56" i="66"/>
  <c r="Q56" i="66" s="1"/>
  <c r="O56" i="66"/>
  <c r="N56" i="66"/>
  <c r="R55" i="66"/>
  <c r="P55" i="66"/>
  <c r="Q55" i="66" s="1"/>
  <c r="O55" i="66"/>
  <c r="N55" i="66"/>
  <c r="R54" i="66"/>
  <c r="P54" i="66"/>
  <c r="Q54" i="66" s="1"/>
  <c r="O54" i="66"/>
  <c r="N54" i="66"/>
  <c r="R53" i="66"/>
  <c r="P53" i="66"/>
  <c r="Q53" i="66" s="1"/>
  <c r="O53" i="66"/>
  <c r="N53" i="66"/>
  <c r="R52" i="66"/>
  <c r="P52" i="66"/>
  <c r="Q52" i="66" s="1"/>
  <c r="O52" i="66"/>
  <c r="N52" i="66"/>
  <c r="R51" i="66"/>
  <c r="P51" i="66"/>
  <c r="Q51" i="66" s="1"/>
  <c r="O51" i="66"/>
  <c r="N51" i="66"/>
  <c r="N34" i="66"/>
  <c r="O34" i="66"/>
  <c r="P34" i="66"/>
  <c r="Q34" i="66" s="1"/>
  <c r="R34" i="66"/>
  <c r="N35" i="66"/>
  <c r="O35" i="66"/>
  <c r="P35" i="66"/>
  <c r="Q35" i="66" s="1"/>
  <c r="R35" i="66"/>
  <c r="N36" i="66"/>
  <c r="O36" i="66"/>
  <c r="P36" i="66"/>
  <c r="Q36" i="66" s="1"/>
  <c r="R36" i="66"/>
  <c r="N37" i="66"/>
  <c r="O37" i="66"/>
  <c r="P37" i="66"/>
  <c r="Q37" i="66" s="1"/>
  <c r="R37" i="66"/>
  <c r="N38" i="66"/>
  <c r="O38" i="66"/>
  <c r="P38" i="66"/>
  <c r="Q38" i="66" s="1"/>
  <c r="R38" i="66"/>
  <c r="N39" i="66"/>
  <c r="O39" i="66"/>
  <c r="P39" i="66"/>
  <c r="Q39" i="66" s="1"/>
  <c r="R39" i="66"/>
  <c r="N40" i="66"/>
  <c r="O40" i="66"/>
  <c r="P40" i="66"/>
  <c r="Q40" i="66" s="1"/>
  <c r="R40" i="66"/>
  <c r="N41" i="66"/>
  <c r="O41" i="66"/>
  <c r="P41" i="66"/>
  <c r="Q41" i="66" s="1"/>
  <c r="R41" i="66"/>
  <c r="N42" i="66"/>
  <c r="O42" i="66"/>
  <c r="P42" i="66"/>
  <c r="Q42" i="66" s="1"/>
  <c r="R42" i="66"/>
  <c r="N43" i="66"/>
  <c r="O43" i="66"/>
  <c r="P43" i="66"/>
  <c r="Q43" i="66" s="1"/>
  <c r="R43" i="66"/>
  <c r="N44" i="66"/>
  <c r="O44" i="66"/>
  <c r="P44" i="66"/>
  <c r="Q44" i="66" s="1"/>
  <c r="R44" i="66"/>
  <c r="N45" i="66"/>
  <c r="O45" i="66"/>
  <c r="P45" i="66"/>
  <c r="Q45" i="66" s="1"/>
  <c r="R45" i="66"/>
  <c r="N46" i="66"/>
  <c r="O46" i="66"/>
  <c r="P46" i="66"/>
  <c r="Q46" i="66" s="1"/>
  <c r="R46" i="66"/>
  <c r="N47" i="66"/>
  <c r="O47" i="66"/>
  <c r="P47" i="66"/>
  <c r="Q47" i="66" s="1"/>
  <c r="R47" i="66"/>
  <c r="N48" i="66"/>
  <c r="O48" i="66"/>
  <c r="P48" i="66"/>
  <c r="Q48" i="66" s="1"/>
  <c r="R48" i="66"/>
  <c r="N49" i="66"/>
  <c r="O49" i="66"/>
  <c r="P49" i="66"/>
  <c r="Q49" i="66" s="1"/>
  <c r="R49" i="66"/>
  <c r="N50" i="66"/>
  <c r="O50" i="66"/>
  <c r="P50" i="66"/>
  <c r="Q50" i="66" s="1"/>
  <c r="R50" i="66"/>
  <c r="N184" i="66"/>
  <c r="O184" i="66"/>
  <c r="P184" i="66"/>
  <c r="Q184" i="66" s="1"/>
  <c r="R184" i="66"/>
  <c r="N185" i="66"/>
  <c r="O185" i="66"/>
  <c r="P185" i="66"/>
  <c r="Q185" i="66" s="1"/>
  <c r="R185" i="66"/>
  <c r="N186" i="66"/>
  <c r="O186" i="66"/>
  <c r="P186" i="66"/>
  <c r="Q186" i="66" s="1"/>
  <c r="R186" i="66"/>
  <c r="S82" i="66" l="1"/>
  <c r="T82" i="66" s="1"/>
  <c r="S34" i="66"/>
  <c r="T34" i="66" s="1"/>
  <c r="S77" i="66"/>
  <c r="T77" i="66" s="1"/>
  <c r="S81" i="66"/>
  <c r="T81" i="66" s="1"/>
  <c r="S85" i="66"/>
  <c r="T85" i="66" s="1"/>
  <c r="S182" i="66"/>
  <c r="T182" i="66" s="1"/>
  <c r="S80" i="66"/>
  <c r="T80" i="66" s="1"/>
  <c r="S79" i="66"/>
  <c r="T79" i="66" s="1"/>
  <c r="S78" i="66"/>
  <c r="T78" i="66" s="1"/>
  <c r="S84" i="66"/>
  <c r="T84" i="66" s="1"/>
  <c r="S83" i="66"/>
  <c r="T83" i="66" s="1"/>
  <c r="S54" i="66"/>
  <c r="T54" i="66" s="1"/>
  <c r="S60" i="66"/>
  <c r="T60" i="66" s="1"/>
  <c r="S73" i="66"/>
  <c r="T73" i="66" s="1"/>
  <c r="S76" i="66"/>
  <c r="T76" i="66" s="1"/>
  <c r="S72" i="66"/>
  <c r="T72" i="66" s="1"/>
  <c r="S70" i="66"/>
  <c r="T70" i="66" s="1"/>
  <c r="S66" i="66"/>
  <c r="T66" i="66" s="1"/>
  <c r="S75" i="66"/>
  <c r="T75" i="66" s="1"/>
  <c r="S36" i="66"/>
  <c r="T36" i="66" s="1"/>
  <c r="S74" i="66"/>
  <c r="T74" i="66" s="1"/>
  <c r="S50" i="66"/>
  <c r="T50" i="66" s="1"/>
  <c r="S64" i="66"/>
  <c r="T64" i="66" s="1"/>
  <c r="S69" i="66"/>
  <c r="T69" i="66" s="1"/>
  <c r="S68" i="66"/>
  <c r="T68" i="66" s="1"/>
  <c r="S67" i="66"/>
  <c r="T67" i="66" s="1"/>
  <c r="S71" i="66"/>
  <c r="T71" i="66" s="1"/>
  <c r="S61" i="66"/>
  <c r="T61" i="66" s="1"/>
  <c r="S57" i="66"/>
  <c r="T57" i="66" s="1"/>
  <c r="S56" i="66"/>
  <c r="T56" i="66" s="1"/>
  <c r="S52" i="66"/>
  <c r="T52" i="66" s="1"/>
  <c r="S59" i="66"/>
  <c r="T59" i="66" s="1"/>
  <c r="S63" i="66"/>
  <c r="T63" i="66" s="1"/>
  <c r="S58" i="66"/>
  <c r="T58" i="66" s="1"/>
  <c r="S62" i="66"/>
  <c r="T62" i="66" s="1"/>
  <c r="S53" i="66"/>
  <c r="T53" i="66" s="1"/>
  <c r="S65" i="66"/>
  <c r="T65" i="66" s="1"/>
  <c r="S184" i="66"/>
  <c r="T184" i="66" s="1"/>
  <c r="S185" i="66"/>
  <c r="T185" i="66" s="1"/>
  <c r="S51" i="66"/>
  <c r="T51" i="66" s="1"/>
  <c r="S55" i="66"/>
  <c r="T55" i="66" s="1"/>
  <c r="S48" i="66"/>
  <c r="T48" i="66" s="1"/>
  <c r="S42" i="66"/>
  <c r="T42" i="66" s="1"/>
  <c r="S38" i="66"/>
  <c r="T38" i="66" s="1"/>
  <c r="S46" i="66"/>
  <c r="T46" i="66" s="1"/>
  <c r="S43" i="66"/>
  <c r="T43" i="66" s="1"/>
  <c r="S47" i="66"/>
  <c r="T47" i="66" s="1"/>
  <c r="S40" i="66"/>
  <c r="T40" i="66" s="1"/>
  <c r="S35" i="66"/>
  <c r="T35" i="66" s="1"/>
  <c r="S44" i="66"/>
  <c r="T44" i="66" s="1"/>
  <c r="S39" i="66"/>
  <c r="T39" i="66" s="1"/>
  <c r="S186" i="66"/>
  <c r="T186" i="66" s="1"/>
  <c r="S49" i="66"/>
  <c r="T49" i="66" s="1"/>
  <c r="S45" i="66"/>
  <c r="T45" i="66" s="1"/>
  <c r="S41" i="66"/>
  <c r="T41" i="66" s="1"/>
  <c r="S37" i="66"/>
  <c r="T37" i="66" s="1"/>
  <c r="Y118" i="68"/>
  <c r="T28" i="68" s="1"/>
  <c r="W28" i="68" s="1"/>
  <c r="Y117" i="68"/>
  <c r="T27" i="68" s="1"/>
  <c r="W27" i="68" s="1"/>
  <c r="Y116" i="68"/>
  <c r="T26" i="68" s="1"/>
  <c r="W26" i="68" s="1"/>
  <c r="Y115" i="68"/>
  <c r="T25" i="68" s="1"/>
  <c r="W25" i="68" s="1"/>
  <c r="Y114" i="68"/>
  <c r="T24" i="68" s="1"/>
  <c r="W24" i="68" s="1"/>
  <c r="Y113" i="68"/>
  <c r="T23" i="68" s="1"/>
  <c r="W23" i="68" s="1"/>
  <c r="Y112" i="68"/>
  <c r="T22" i="68" s="1"/>
  <c r="W22" i="68" s="1"/>
  <c r="Y111" i="68"/>
  <c r="T21" i="68" s="1"/>
  <c r="W21" i="68" s="1"/>
  <c r="Y110" i="68"/>
  <c r="T20" i="68" s="1"/>
  <c r="W20" i="68" s="1"/>
  <c r="W15" i="55" l="1"/>
  <c r="Y15" i="55"/>
  <c r="AD15" i="55"/>
  <c r="AE15" i="55"/>
  <c r="AF15" i="55"/>
  <c r="AG15" i="55"/>
  <c r="W16" i="55"/>
  <c r="X16" i="55"/>
  <c r="Y16" i="55"/>
  <c r="AD16" i="55"/>
  <c r="AE16" i="55"/>
  <c r="AF16" i="55"/>
  <c r="AG16" i="55"/>
  <c r="X17" i="55"/>
  <c r="Y17" i="55"/>
  <c r="W18" i="55"/>
  <c r="X18" i="55"/>
  <c r="Y18" i="55"/>
  <c r="AD18" i="55"/>
  <c r="AE18" i="55"/>
  <c r="AF18" i="55"/>
  <c r="AG18" i="55"/>
  <c r="W19" i="55"/>
  <c r="X19" i="55"/>
  <c r="Y19" i="55"/>
  <c r="AD19" i="55"/>
  <c r="AE19" i="55"/>
  <c r="AF19" i="55"/>
  <c r="AG19" i="55"/>
  <c r="W20" i="55"/>
  <c r="X20" i="55"/>
  <c r="Y20" i="55"/>
  <c r="AD20" i="55"/>
  <c r="AE20" i="55"/>
  <c r="AF20" i="55"/>
  <c r="AG20" i="55"/>
  <c r="W21" i="55"/>
  <c r="X21" i="55"/>
  <c r="Y21" i="55"/>
  <c r="AD21" i="55"/>
  <c r="AE21" i="55"/>
  <c r="AF21" i="55"/>
  <c r="AG21" i="55"/>
  <c r="W22" i="55"/>
  <c r="X22" i="55"/>
  <c r="Y22" i="55"/>
  <c r="AD22" i="55"/>
  <c r="AE22" i="55"/>
  <c r="AF22" i="55"/>
  <c r="AG22" i="55"/>
  <c r="W23" i="55"/>
  <c r="X23" i="55"/>
  <c r="Y23" i="55"/>
  <c r="AD23" i="55"/>
  <c r="AE23" i="55"/>
  <c r="AF23" i="55"/>
  <c r="AG23" i="55"/>
  <c r="W24" i="55"/>
  <c r="X24" i="55"/>
  <c r="Y24" i="55"/>
  <c r="AD24" i="55"/>
  <c r="AE24" i="55"/>
  <c r="AF24" i="55"/>
  <c r="AG24" i="55"/>
  <c r="W25" i="55"/>
  <c r="X25" i="55"/>
  <c r="Y25" i="55"/>
  <c r="AD25" i="55"/>
  <c r="AE25" i="55"/>
  <c r="AF25" i="55"/>
  <c r="AG25" i="55"/>
  <c r="W26" i="55"/>
  <c r="X26" i="55"/>
  <c r="Y26" i="55"/>
  <c r="AD26" i="55"/>
  <c r="AE26" i="55"/>
  <c r="AF26" i="55"/>
  <c r="AG26" i="55"/>
  <c r="W27" i="55"/>
  <c r="X27" i="55"/>
  <c r="Y27" i="55"/>
  <c r="AD27" i="55"/>
  <c r="AE27" i="55"/>
  <c r="AF27" i="55"/>
  <c r="AG27" i="55"/>
  <c r="W28" i="55"/>
  <c r="X28" i="55"/>
  <c r="Y28" i="55"/>
  <c r="AD28" i="55"/>
  <c r="AE28" i="55"/>
  <c r="AF28" i="55"/>
  <c r="AG28" i="55"/>
  <c r="W29" i="55"/>
  <c r="X29" i="55"/>
  <c r="Y29" i="55"/>
  <c r="AD29" i="55"/>
  <c r="AE29" i="55"/>
  <c r="AF29" i="55"/>
  <c r="AG29" i="55"/>
  <c r="W30" i="55"/>
  <c r="X30" i="55"/>
  <c r="Y30" i="55"/>
  <c r="AD30" i="55"/>
  <c r="AE30" i="55"/>
  <c r="AF30" i="55"/>
  <c r="AG30" i="55"/>
  <c r="W31" i="55"/>
  <c r="X31" i="55"/>
  <c r="Y31" i="55"/>
  <c r="AD31" i="55"/>
  <c r="AE31" i="55"/>
  <c r="AF31" i="55"/>
  <c r="AG31" i="55"/>
  <c r="W32" i="55"/>
  <c r="X32" i="55"/>
  <c r="Y32" i="55"/>
  <c r="AD32" i="55"/>
  <c r="AE32" i="55"/>
  <c r="AF32" i="55"/>
  <c r="AG32" i="55"/>
  <c r="W33" i="55"/>
  <c r="X33" i="55"/>
  <c r="Y33" i="55"/>
  <c r="AD33" i="55"/>
  <c r="AE33" i="55"/>
  <c r="AF33" i="55"/>
  <c r="AG33" i="55"/>
  <c r="W34" i="55"/>
  <c r="X34" i="55"/>
  <c r="Y34" i="55"/>
  <c r="AD34" i="55"/>
  <c r="AE34" i="55"/>
  <c r="AF34" i="55"/>
  <c r="AG34" i="55"/>
  <c r="W35" i="55"/>
  <c r="X35" i="55"/>
  <c r="Y35" i="55"/>
  <c r="AD35" i="55"/>
  <c r="AE35" i="55"/>
  <c r="AF35" i="55"/>
  <c r="AG35" i="55"/>
  <c r="W36" i="55"/>
  <c r="X36" i="55"/>
  <c r="Y36" i="55"/>
  <c r="AD36" i="55"/>
  <c r="AE36" i="55"/>
  <c r="AF36" i="55"/>
  <c r="AG36" i="55"/>
  <c r="W37" i="55"/>
  <c r="X37" i="55"/>
  <c r="Y37" i="55"/>
  <c r="AD37" i="55"/>
  <c r="AE37" i="55"/>
  <c r="AF37" i="55"/>
  <c r="AG37" i="55"/>
  <c r="V38" i="55"/>
  <c r="W38" i="55"/>
  <c r="X38" i="55"/>
  <c r="Y38" i="55"/>
  <c r="Z38" i="55"/>
  <c r="AA38" i="55"/>
  <c r="AB38" i="55"/>
  <c r="AC38" i="55"/>
  <c r="AD38" i="55"/>
  <c r="AE38" i="55"/>
  <c r="AF38" i="55"/>
  <c r="AG38" i="55"/>
  <c r="V39" i="55"/>
  <c r="W39" i="55"/>
  <c r="X39" i="55"/>
  <c r="Y39" i="55"/>
  <c r="Z39" i="55"/>
  <c r="AA39" i="55"/>
  <c r="AB39" i="55"/>
  <c r="AC39" i="55"/>
  <c r="AD39" i="55"/>
  <c r="AE39" i="55"/>
  <c r="AF39" i="55"/>
  <c r="AG39" i="55"/>
  <c r="V40" i="55"/>
  <c r="W40" i="55"/>
  <c r="X40" i="55"/>
  <c r="Y40" i="55"/>
  <c r="Z40" i="55"/>
  <c r="AA40" i="55"/>
  <c r="AB40" i="55"/>
  <c r="AC40" i="55"/>
  <c r="AD40" i="55"/>
  <c r="AE40" i="55"/>
  <c r="AF40" i="55"/>
  <c r="AG40" i="55"/>
  <c r="V41" i="55"/>
  <c r="W41" i="55"/>
  <c r="X41" i="55"/>
  <c r="Y41" i="55"/>
  <c r="Z41" i="55"/>
  <c r="AA41" i="55"/>
  <c r="AB41" i="55"/>
  <c r="AC41" i="55"/>
  <c r="AD41" i="55"/>
  <c r="AE41" i="55"/>
  <c r="AF41" i="55"/>
  <c r="AG41" i="55"/>
  <c r="V42" i="55"/>
  <c r="W42" i="55"/>
  <c r="X42" i="55"/>
  <c r="Y42" i="55"/>
  <c r="Z42" i="55"/>
  <c r="AA42" i="55"/>
  <c r="AB42" i="55"/>
  <c r="AC42" i="55"/>
  <c r="AD42" i="55"/>
  <c r="AE42" i="55"/>
  <c r="AF42" i="55"/>
  <c r="AG42" i="55"/>
  <c r="V43" i="55"/>
  <c r="W43" i="55"/>
  <c r="X43" i="55"/>
  <c r="Y43" i="55"/>
  <c r="Z43" i="55"/>
  <c r="AA43" i="55"/>
  <c r="AB43" i="55"/>
  <c r="AC43" i="55"/>
  <c r="AD43" i="55"/>
  <c r="AE43" i="55"/>
  <c r="AF43" i="55"/>
  <c r="AG43" i="55"/>
  <c r="V44" i="55"/>
  <c r="W44" i="55"/>
  <c r="X44" i="55"/>
  <c r="Y44" i="55"/>
  <c r="Z44" i="55"/>
  <c r="AA44" i="55"/>
  <c r="AB44" i="55"/>
  <c r="AC44" i="55"/>
  <c r="AD44" i="55"/>
  <c r="AE44" i="55"/>
  <c r="AF44" i="55"/>
  <c r="AG44" i="55"/>
  <c r="V45" i="55"/>
  <c r="W45" i="55"/>
  <c r="X45" i="55"/>
  <c r="Y45" i="55"/>
  <c r="Z45" i="55"/>
  <c r="AA45" i="55"/>
  <c r="AB45" i="55"/>
  <c r="AC45" i="55"/>
  <c r="AD45" i="55"/>
  <c r="AE45" i="55"/>
  <c r="AF45" i="55"/>
  <c r="AG45" i="55"/>
  <c r="V46" i="55"/>
  <c r="W46" i="55"/>
  <c r="X46" i="55"/>
  <c r="Y46" i="55"/>
  <c r="Z46" i="55"/>
  <c r="AA46" i="55"/>
  <c r="AB46" i="55"/>
  <c r="AC46" i="55"/>
  <c r="AD46" i="55"/>
  <c r="AE46" i="55"/>
  <c r="AF46" i="55"/>
  <c r="AG46" i="55"/>
  <c r="V47" i="55"/>
  <c r="W47" i="55"/>
  <c r="X47" i="55"/>
  <c r="Y47" i="55"/>
  <c r="Z47" i="55"/>
  <c r="AA47" i="55"/>
  <c r="AB47" i="55"/>
  <c r="AC47" i="55"/>
  <c r="AD47" i="55"/>
  <c r="AE47" i="55"/>
  <c r="AF47" i="55"/>
  <c r="AG47" i="55"/>
  <c r="V48" i="55"/>
  <c r="W48" i="55"/>
  <c r="X48" i="55"/>
  <c r="Y48" i="55"/>
  <c r="Z48" i="55"/>
  <c r="AA48" i="55"/>
  <c r="AB48" i="55"/>
  <c r="AC48" i="55"/>
  <c r="AD48" i="55"/>
  <c r="AE48" i="55"/>
  <c r="AF48" i="55"/>
  <c r="AG48" i="55"/>
  <c r="V49" i="55"/>
  <c r="W49" i="55"/>
  <c r="X49" i="55"/>
  <c r="Y49" i="55"/>
  <c r="Z49" i="55"/>
  <c r="AA49" i="55"/>
  <c r="AB49" i="55"/>
  <c r="AC49" i="55"/>
  <c r="AD49" i="55"/>
  <c r="AE49" i="55"/>
  <c r="AF49" i="55"/>
  <c r="AG49" i="55"/>
  <c r="V50" i="55"/>
  <c r="W50" i="55"/>
  <c r="X50" i="55"/>
  <c r="Y50" i="55"/>
  <c r="Z50" i="55"/>
  <c r="AA50" i="55"/>
  <c r="AB50" i="55"/>
  <c r="AC50" i="55"/>
  <c r="AD50" i="55"/>
  <c r="AE50" i="55"/>
  <c r="AF50" i="55"/>
  <c r="AG50" i="55"/>
  <c r="V51" i="55"/>
  <c r="W51" i="55"/>
  <c r="X51" i="55"/>
  <c r="Y51" i="55"/>
  <c r="Z51" i="55"/>
  <c r="AA51" i="55"/>
  <c r="AB51" i="55"/>
  <c r="AC51" i="55"/>
  <c r="AD51" i="55"/>
  <c r="AE51" i="55"/>
  <c r="AF51" i="55"/>
  <c r="AG51" i="55"/>
  <c r="V52" i="55"/>
  <c r="W52" i="55"/>
  <c r="X52" i="55"/>
  <c r="Y52" i="55"/>
  <c r="Z52" i="55"/>
  <c r="AA52" i="55"/>
  <c r="AB52" i="55"/>
  <c r="AC52" i="55"/>
  <c r="AD52" i="55"/>
  <c r="AE52" i="55"/>
  <c r="AF52" i="55"/>
  <c r="AG52" i="55"/>
  <c r="V53" i="55"/>
  <c r="W53" i="55"/>
  <c r="X53" i="55"/>
  <c r="Y53" i="55"/>
  <c r="Z53" i="55"/>
  <c r="AA53" i="55"/>
  <c r="AB53" i="55"/>
  <c r="AC53" i="55"/>
  <c r="AD53" i="55"/>
  <c r="AE53" i="55"/>
  <c r="AF53" i="55"/>
  <c r="AG53" i="55"/>
  <c r="V54" i="55"/>
  <c r="W54" i="55"/>
  <c r="X54" i="55"/>
  <c r="Y54" i="55"/>
  <c r="Z54" i="55"/>
  <c r="AA54" i="55"/>
  <c r="AB54" i="55"/>
  <c r="AC54" i="55"/>
  <c r="AD54" i="55"/>
  <c r="AE54" i="55"/>
  <c r="AF54" i="55"/>
  <c r="AG54" i="55"/>
  <c r="V55" i="55"/>
  <c r="W55" i="55"/>
  <c r="X55" i="55"/>
  <c r="Y55" i="55"/>
  <c r="Z55" i="55"/>
  <c r="AA55" i="55"/>
  <c r="AB55" i="55"/>
  <c r="AC55" i="55"/>
  <c r="AD55" i="55"/>
  <c r="AE55" i="55"/>
  <c r="AF55" i="55"/>
  <c r="AG55" i="55"/>
  <c r="V56" i="55"/>
  <c r="W56" i="55"/>
  <c r="X56" i="55"/>
  <c r="Y56" i="55"/>
  <c r="Z56" i="55"/>
  <c r="AA56" i="55"/>
  <c r="AB56" i="55"/>
  <c r="AC56" i="55"/>
  <c r="AD56" i="55"/>
  <c r="AE56" i="55"/>
  <c r="AF56" i="55"/>
  <c r="AG56" i="55"/>
  <c r="V57" i="55"/>
  <c r="W57" i="55"/>
  <c r="X57" i="55"/>
  <c r="Y57" i="55"/>
  <c r="Z57" i="55"/>
  <c r="AA57" i="55"/>
  <c r="AB57" i="55"/>
  <c r="AC57" i="55"/>
  <c r="AD57" i="55"/>
  <c r="AE57" i="55"/>
  <c r="AF57" i="55"/>
  <c r="AG57" i="55"/>
  <c r="V58" i="55"/>
  <c r="W58" i="55"/>
  <c r="X58" i="55"/>
  <c r="Y58" i="55"/>
  <c r="Z58" i="55"/>
  <c r="AA58" i="55"/>
  <c r="AB58" i="55"/>
  <c r="AC58" i="55"/>
  <c r="AD58" i="55"/>
  <c r="AE58" i="55"/>
  <c r="AF58" i="55"/>
  <c r="AG58" i="55"/>
  <c r="V59" i="55"/>
  <c r="W59" i="55"/>
  <c r="X59" i="55"/>
  <c r="Y59" i="55"/>
  <c r="Z59" i="55"/>
  <c r="AA59" i="55"/>
  <c r="AB59" i="55"/>
  <c r="AC59" i="55"/>
  <c r="AD59" i="55"/>
  <c r="AE59" i="55"/>
  <c r="AF59" i="55"/>
  <c r="AG59" i="55"/>
  <c r="V60" i="55"/>
  <c r="W60" i="55"/>
  <c r="X60" i="55"/>
  <c r="Y60" i="55"/>
  <c r="Z60" i="55"/>
  <c r="AA60" i="55"/>
  <c r="AB60" i="55"/>
  <c r="AC60" i="55"/>
  <c r="AD60" i="55"/>
  <c r="AE60" i="55"/>
  <c r="AF60" i="55"/>
  <c r="AG60" i="55"/>
  <c r="V61" i="55"/>
  <c r="W61" i="55"/>
  <c r="X61" i="55"/>
  <c r="Y61" i="55"/>
  <c r="Z61" i="55"/>
  <c r="AA61" i="55"/>
  <c r="AB61" i="55"/>
  <c r="AC61" i="55"/>
  <c r="AD61" i="55"/>
  <c r="AE61" i="55"/>
  <c r="AF61" i="55"/>
  <c r="AG61" i="55"/>
  <c r="V62" i="55"/>
  <c r="W62" i="55"/>
  <c r="X62" i="55"/>
  <c r="Y62" i="55"/>
  <c r="Z62" i="55"/>
  <c r="AA62" i="55"/>
  <c r="AB62" i="55"/>
  <c r="AC62" i="55"/>
  <c r="AD62" i="55"/>
  <c r="AE62" i="55"/>
  <c r="AF62" i="55"/>
  <c r="AG62" i="55"/>
  <c r="V63" i="55"/>
  <c r="W63" i="55"/>
  <c r="X63" i="55"/>
  <c r="Y63" i="55"/>
  <c r="Z63" i="55"/>
  <c r="AA63" i="55"/>
  <c r="AB63" i="55"/>
  <c r="AC63" i="55"/>
  <c r="AD63" i="55"/>
  <c r="AE63" i="55"/>
  <c r="AF63" i="55"/>
  <c r="AG63" i="55"/>
  <c r="V64" i="55"/>
  <c r="W64" i="55"/>
  <c r="X64" i="55"/>
  <c r="Y64" i="55"/>
  <c r="Z64" i="55"/>
  <c r="AA64" i="55"/>
  <c r="AB64" i="55"/>
  <c r="AC64" i="55"/>
  <c r="AD64" i="55"/>
  <c r="AE64" i="55"/>
  <c r="AF64" i="55"/>
  <c r="AG64" i="55"/>
  <c r="V65" i="55"/>
  <c r="W65" i="55"/>
  <c r="X65" i="55"/>
  <c r="Y65" i="55"/>
  <c r="Z65" i="55"/>
  <c r="AA65" i="55"/>
  <c r="AB65" i="55"/>
  <c r="AC65" i="55"/>
  <c r="AD65" i="55"/>
  <c r="AE65" i="55"/>
  <c r="AF65" i="55"/>
  <c r="AG65" i="55"/>
  <c r="V66" i="55"/>
  <c r="W66" i="55"/>
  <c r="X66" i="55"/>
  <c r="Y66" i="55"/>
  <c r="Z66" i="55"/>
  <c r="AA66" i="55"/>
  <c r="AB66" i="55"/>
  <c r="AC66" i="55"/>
  <c r="AD66" i="55"/>
  <c r="AE66" i="55"/>
  <c r="AF66" i="55"/>
  <c r="AG66" i="55"/>
  <c r="V67" i="55"/>
  <c r="W67" i="55"/>
  <c r="X67" i="55"/>
  <c r="Y67" i="55"/>
  <c r="Z67" i="55"/>
  <c r="AA67" i="55"/>
  <c r="AB67" i="55"/>
  <c r="AC67" i="55"/>
  <c r="AD67" i="55"/>
  <c r="AE67" i="55"/>
  <c r="AF67" i="55"/>
  <c r="AG67" i="55"/>
  <c r="V68" i="55"/>
  <c r="W68" i="55"/>
  <c r="X68" i="55"/>
  <c r="Y68" i="55"/>
  <c r="Z68" i="55"/>
  <c r="AA68" i="55"/>
  <c r="AB68" i="55"/>
  <c r="AC68" i="55"/>
  <c r="AD68" i="55"/>
  <c r="AE68" i="55"/>
  <c r="AF68" i="55"/>
  <c r="AG68" i="55"/>
  <c r="V69" i="55"/>
  <c r="W69" i="55"/>
  <c r="X69" i="55"/>
  <c r="Y69" i="55"/>
  <c r="Z69" i="55"/>
  <c r="AA69" i="55"/>
  <c r="AB69" i="55"/>
  <c r="AC69" i="55"/>
  <c r="AD69" i="55"/>
  <c r="AE69" i="55"/>
  <c r="AF69" i="55"/>
  <c r="AG69" i="55"/>
  <c r="V70" i="55"/>
  <c r="W70" i="55"/>
  <c r="X70" i="55"/>
  <c r="Y70" i="55"/>
  <c r="Z70" i="55"/>
  <c r="AA70" i="55"/>
  <c r="AB70" i="55"/>
  <c r="AC70" i="55"/>
  <c r="AD70" i="55"/>
  <c r="AE70" i="55"/>
  <c r="AF70" i="55"/>
  <c r="AG70" i="55"/>
  <c r="V71" i="55"/>
  <c r="W71" i="55"/>
  <c r="X71" i="55"/>
  <c r="Y71" i="55"/>
  <c r="Z71" i="55"/>
  <c r="AA71" i="55"/>
  <c r="AB71" i="55"/>
  <c r="AC71" i="55"/>
  <c r="AD71" i="55"/>
  <c r="AE71" i="55"/>
  <c r="AF71" i="55"/>
  <c r="AG71" i="55"/>
  <c r="V72" i="55"/>
  <c r="W72" i="55"/>
  <c r="X72" i="55"/>
  <c r="Y72" i="55"/>
  <c r="Z72" i="55"/>
  <c r="AA72" i="55"/>
  <c r="AB72" i="55"/>
  <c r="AC72" i="55"/>
  <c r="AD72" i="55"/>
  <c r="AE72" i="55"/>
  <c r="AF72" i="55"/>
  <c r="AG72" i="55"/>
  <c r="V73" i="55"/>
  <c r="W73" i="55"/>
  <c r="X73" i="55"/>
  <c r="Y73" i="55"/>
  <c r="Z73" i="55"/>
  <c r="AA73" i="55"/>
  <c r="AB73" i="55"/>
  <c r="AC73" i="55"/>
  <c r="AD73" i="55"/>
  <c r="AE73" i="55"/>
  <c r="AF73" i="55"/>
  <c r="AG73" i="55"/>
  <c r="V74" i="55"/>
  <c r="W74" i="55"/>
  <c r="X74" i="55"/>
  <c r="Y74" i="55"/>
  <c r="Z74" i="55"/>
  <c r="AA74" i="55"/>
  <c r="AB74" i="55"/>
  <c r="AC74" i="55"/>
  <c r="AD74" i="55"/>
  <c r="AE74" i="55"/>
  <c r="AF74" i="55"/>
  <c r="AG74" i="55"/>
  <c r="V75" i="55"/>
  <c r="W75" i="55"/>
  <c r="X75" i="55"/>
  <c r="Y75" i="55"/>
  <c r="Z75" i="55"/>
  <c r="AA75" i="55"/>
  <c r="AB75" i="55"/>
  <c r="AC75" i="55"/>
  <c r="AD75" i="55"/>
  <c r="AE75" i="55"/>
  <c r="AF75" i="55"/>
  <c r="AG75" i="55"/>
  <c r="V76" i="55"/>
  <c r="W76" i="55"/>
  <c r="X76" i="55"/>
  <c r="Y76" i="55"/>
  <c r="Z76" i="55"/>
  <c r="AA76" i="55"/>
  <c r="AB76" i="55"/>
  <c r="AC76" i="55"/>
  <c r="AD76" i="55"/>
  <c r="AE76" i="55"/>
  <c r="AF76" i="55"/>
  <c r="AG76" i="55"/>
  <c r="V77" i="55"/>
  <c r="W77" i="55"/>
  <c r="X77" i="55"/>
  <c r="Y77" i="55"/>
  <c r="Z77" i="55"/>
  <c r="AA77" i="55"/>
  <c r="AB77" i="55"/>
  <c r="AC77" i="55"/>
  <c r="AD77" i="55"/>
  <c r="AE77" i="55"/>
  <c r="AF77" i="55"/>
  <c r="AG77" i="55"/>
  <c r="V78" i="55"/>
  <c r="W78" i="55"/>
  <c r="X78" i="55"/>
  <c r="Y78" i="55"/>
  <c r="Z78" i="55"/>
  <c r="AA78" i="55"/>
  <c r="AB78" i="55"/>
  <c r="AC78" i="55"/>
  <c r="AD78" i="55"/>
  <c r="AE78" i="55"/>
  <c r="AF78" i="55"/>
  <c r="AG78" i="55"/>
  <c r="V79" i="55"/>
  <c r="W79" i="55"/>
  <c r="X79" i="55"/>
  <c r="Y79" i="55"/>
  <c r="Z79" i="55"/>
  <c r="AA79" i="55"/>
  <c r="AB79" i="55"/>
  <c r="AC79" i="55"/>
  <c r="AD79" i="55"/>
  <c r="AE79" i="55"/>
  <c r="AF79" i="55"/>
  <c r="AG79" i="55"/>
  <c r="V80" i="55"/>
  <c r="W80" i="55"/>
  <c r="X80" i="55"/>
  <c r="Y80" i="55"/>
  <c r="Z80" i="55"/>
  <c r="AA80" i="55"/>
  <c r="AB80" i="55"/>
  <c r="AC80" i="55"/>
  <c r="AD80" i="55"/>
  <c r="AE80" i="55"/>
  <c r="AF80" i="55"/>
  <c r="AG80" i="55"/>
  <c r="V81" i="55"/>
  <c r="W81" i="55"/>
  <c r="X81" i="55"/>
  <c r="Y81" i="55"/>
  <c r="Z81" i="55"/>
  <c r="AA81" i="55"/>
  <c r="AB81" i="55"/>
  <c r="AC81" i="55"/>
  <c r="AD81" i="55"/>
  <c r="AE81" i="55"/>
  <c r="AF81" i="55"/>
  <c r="AG81" i="55"/>
  <c r="V82" i="55"/>
  <c r="W82" i="55"/>
  <c r="X82" i="55"/>
  <c r="Y82" i="55"/>
  <c r="Z82" i="55"/>
  <c r="AA82" i="55"/>
  <c r="AB82" i="55"/>
  <c r="AC82" i="55"/>
  <c r="AD82" i="55"/>
  <c r="AE82" i="55"/>
  <c r="AF82" i="55"/>
  <c r="AG82" i="55"/>
  <c r="V83" i="55"/>
  <c r="W83" i="55"/>
  <c r="X83" i="55"/>
  <c r="Y83" i="55"/>
  <c r="Z83" i="55"/>
  <c r="AA83" i="55"/>
  <c r="AB83" i="55"/>
  <c r="AC83" i="55"/>
  <c r="AD83" i="55"/>
  <c r="AE83" i="55"/>
  <c r="AF83" i="55"/>
  <c r="AG83" i="55"/>
  <c r="V84" i="55"/>
  <c r="W84" i="55"/>
  <c r="X84" i="55"/>
  <c r="Y84" i="55"/>
  <c r="Z84" i="55"/>
  <c r="AA84" i="55"/>
  <c r="AB84" i="55"/>
  <c r="AC84" i="55"/>
  <c r="AD84" i="55"/>
  <c r="AE84" i="55"/>
  <c r="AF84" i="55"/>
  <c r="AG84" i="55"/>
  <c r="V85" i="55"/>
  <c r="W85" i="55"/>
  <c r="X85" i="55"/>
  <c r="Y85" i="55"/>
  <c r="Z85" i="55"/>
  <c r="AA85" i="55"/>
  <c r="AB85" i="55"/>
  <c r="AC85" i="55"/>
  <c r="AD85" i="55"/>
  <c r="AE85" i="55"/>
  <c r="AF85" i="55"/>
  <c r="AG85" i="55"/>
  <c r="V86" i="55"/>
  <c r="W86" i="55"/>
  <c r="X86" i="55"/>
  <c r="Y86" i="55"/>
  <c r="Z86" i="55"/>
  <c r="AA86" i="55"/>
  <c r="AB86" i="55"/>
  <c r="AC86" i="55"/>
  <c r="AD86" i="55"/>
  <c r="AE86" i="55"/>
  <c r="AF86" i="55"/>
  <c r="AG86" i="55"/>
  <c r="V87" i="55"/>
  <c r="W87" i="55"/>
  <c r="X87" i="55"/>
  <c r="Y87" i="55"/>
  <c r="Z87" i="55"/>
  <c r="AA87" i="55"/>
  <c r="AB87" i="55"/>
  <c r="AC87" i="55"/>
  <c r="AD87" i="55"/>
  <c r="AE87" i="55"/>
  <c r="AF87" i="55"/>
  <c r="AG87" i="55"/>
  <c r="V88" i="55"/>
  <c r="W88" i="55"/>
  <c r="X88" i="55"/>
  <c r="Y88" i="55"/>
  <c r="Z88" i="55"/>
  <c r="AA88" i="55"/>
  <c r="AB88" i="55"/>
  <c r="AC88" i="55"/>
  <c r="AD88" i="55"/>
  <c r="AE88" i="55"/>
  <c r="AF88" i="55"/>
  <c r="AG88" i="55"/>
  <c r="V89" i="55"/>
  <c r="W89" i="55"/>
  <c r="X89" i="55"/>
  <c r="Y89" i="55"/>
  <c r="Z89" i="55"/>
  <c r="AA89" i="55"/>
  <c r="AB89" i="55"/>
  <c r="AC89" i="55"/>
  <c r="AD89" i="55"/>
  <c r="AE89" i="55"/>
  <c r="AF89" i="55"/>
  <c r="AG89" i="55"/>
  <c r="V90" i="55"/>
  <c r="W90" i="55"/>
  <c r="X90" i="55"/>
  <c r="Y90" i="55"/>
  <c r="Z90" i="55"/>
  <c r="AA90" i="55"/>
  <c r="AB90" i="55"/>
  <c r="AC90" i="55"/>
  <c r="AD90" i="55"/>
  <c r="AE90" i="55"/>
  <c r="AF90" i="55"/>
  <c r="AG90" i="55"/>
  <c r="V91" i="55"/>
  <c r="W91" i="55"/>
  <c r="X91" i="55"/>
  <c r="Y91" i="55"/>
  <c r="Z91" i="55"/>
  <c r="AA91" i="55"/>
  <c r="AB91" i="55"/>
  <c r="AC91" i="55"/>
  <c r="AD91" i="55"/>
  <c r="AE91" i="55"/>
  <c r="AF91" i="55"/>
  <c r="AG91" i="55"/>
  <c r="V92" i="55"/>
  <c r="W92" i="55"/>
  <c r="X92" i="55"/>
  <c r="Y92" i="55"/>
  <c r="Z92" i="55"/>
  <c r="AA92" i="55"/>
  <c r="AB92" i="55"/>
  <c r="AC92" i="55"/>
  <c r="AD92" i="55"/>
  <c r="AE92" i="55"/>
  <c r="AF92" i="55"/>
  <c r="AG92" i="55"/>
  <c r="V93" i="55"/>
  <c r="W93" i="55"/>
  <c r="X93" i="55"/>
  <c r="Y93" i="55"/>
  <c r="Z93" i="55"/>
  <c r="AA93" i="55"/>
  <c r="AB93" i="55"/>
  <c r="AC93" i="55"/>
  <c r="AD93" i="55"/>
  <c r="AE93" i="55"/>
  <c r="AF93" i="55"/>
  <c r="AG93" i="55"/>
  <c r="V94" i="55"/>
  <c r="W94" i="55"/>
  <c r="X94" i="55"/>
  <c r="Y94" i="55"/>
  <c r="Z94" i="55"/>
  <c r="AA94" i="55"/>
  <c r="AB94" i="55"/>
  <c r="AC94" i="55"/>
  <c r="AD94" i="55"/>
  <c r="AE94" i="55"/>
  <c r="AF94" i="55"/>
  <c r="AG94" i="55"/>
  <c r="V95" i="55"/>
  <c r="W95" i="55"/>
  <c r="X95" i="55"/>
  <c r="Y95" i="55"/>
  <c r="Z95" i="55"/>
  <c r="AA95" i="55"/>
  <c r="AB95" i="55"/>
  <c r="AC95" i="55"/>
  <c r="AD95" i="55"/>
  <c r="AE95" i="55"/>
  <c r="AF95" i="55"/>
  <c r="AG95" i="55"/>
  <c r="V96" i="55"/>
  <c r="W96" i="55"/>
  <c r="X96" i="55"/>
  <c r="Y96" i="55"/>
  <c r="Z96" i="55"/>
  <c r="AA96" i="55"/>
  <c r="AB96" i="55"/>
  <c r="AC96" i="55"/>
  <c r="AD96" i="55"/>
  <c r="AE96" i="55"/>
  <c r="AF96" i="55"/>
  <c r="AG96" i="55"/>
  <c r="V97" i="55"/>
  <c r="W97" i="55"/>
  <c r="X97" i="55"/>
  <c r="Y97" i="55"/>
  <c r="Z97" i="55"/>
  <c r="AA97" i="55"/>
  <c r="AB97" i="55"/>
  <c r="AC97" i="55"/>
  <c r="AD97" i="55"/>
  <c r="AE97" i="55"/>
  <c r="AF97" i="55"/>
  <c r="AG97" i="55"/>
  <c r="V98" i="55"/>
  <c r="W98" i="55"/>
  <c r="X98" i="55"/>
  <c r="Y98" i="55"/>
  <c r="Z98" i="55"/>
  <c r="AA98" i="55"/>
  <c r="AB98" i="55"/>
  <c r="AC98" i="55"/>
  <c r="AD98" i="55"/>
  <c r="AE98" i="55"/>
  <c r="AF98" i="55"/>
  <c r="AG98" i="55"/>
  <c r="V99" i="55"/>
  <c r="W99" i="55"/>
  <c r="X99" i="55"/>
  <c r="Y99" i="55"/>
  <c r="Z99" i="55"/>
  <c r="AA99" i="55"/>
  <c r="AB99" i="55"/>
  <c r="AC99" i="55"/>
  <c r="AD99" i="55"/>
  <c r="AE99" i="55"/>
  <c r="AF99" i="55"/>
  <c r="AG99" i="55"/>
  <c r="V100" i="55"/>
  <c r="W100" i="55"/>
  <c r="X100" i="55"/>
  <c r="Y100" i="55"/>
  <c r="Z100" i="55"/>
  <c r="AA100" i="55"/>
  <c r="AB100" i="55"/>
  <c r="AC100" i="55"/>
  <c r="AD100" i="55"/>
  <c r="AE100" i="55"/>
  <c r="AF100" i="55"/>
  <c r="AG100" i="55"/>
  <c r="V101" i="55"/>
  <c r="W101" i="55"/>
  <c r="X101" i="55"/>
  <c r="Y101" i="55"/>
  <c r="Z101" i="55"/>
  <c r="AA101" i="55"/>
  <c r="AB101" i="55"/>
  <c r="AC101" i="55"/>
  <c r="AD101" i="55"/>
  <c r="AE101" i="55"/>
  <c r="AF101" i="55"/>
  <c r="AG101" i="55"/>
  <c r="V102" i="55"/>
  <c r="W102" i="55"/>
  <c r="X102" i="55"/>
  <c r="Y102" i="55"/>
  <c r="Z102" i="55"/>
  <c r="AA102" i="55"/>
  <c r="AB102" i="55"/>
  <c r="AC102" i="55"/>
  <c r="AD102" i="55"/>
  <c r="AE102" i="55"/>
  <c r="AF102" i="55"/>
  <c r="AG102" i="55"/>
  <c r="V103" i="55"/>
  <c r="W103" i="55"/>
  <c r="X103" i="55"/>
  <c r="Y103" i="55"/>
  <c r="Z103" i="55"/>
  <c r="AA103" i="55"/>
  <c r="AB103" i="55"/>
  <c r="AC103" i="55"/>
  <c r="AD103" i="55"/>
  <c r="AE103" i="55"/>
  <c r="AF103" i="55"/>
  <c r="AG103" i="55"/>
  <c r="V104" i="55"/>
  <c r="W104" i="55"/>
  <c r="X104" i="55"/>
  <c r="Y104" i="55"/>
  <c r="Z104" i="55"/>
  <c r="AA104" i="55"/>
  <c r="AB104" i="55"/>
  <c r="AC104" i="55"/>
  <c r="AD104" i="55"/>
  <c r="AE104" i="55"/>
  <c r="AF104" i="55"/>
  <c r="AG104" i="55"/>
  <c r="V105" i="55"/>
  <c r="W105" i="55"/>
  <c r="X105" i="55"/>
  <c r="Y105" i="55"/>
  <c r="Z105" i="55"/>
  <c r="AA105" i="55"/>
  <c r="AB105" i="55"/>
  <c r="AC105" i="55"/>
  <c r="AD105" i="55"/>
  <c r="AE105" i="55"/>
  <c r="AF105" i="55"/>
  <c r="AG105" i="55"/>
  <c r="V106" i="55"/>
  <c r="W106" i="55"/>
  <c r="X106" i="55"/>
  <c r="Y106" i="55"/>
  <c r="Z106" i="55"/>
  <c r="AA106" i="55"/>
  <c r="AB106" i="55"/>
  <c r="AC106" i="55"/>
  <c r="AD106" i="55"/>
  <c r="AE106" i="55"/>
  <c r="AF106" i="55"/>
  <c r="AG106" i="55"/>
  <c r="V107" i="55"/>
  <c r="W107" i="55"/>
  <c r="X107" i="55"/>
  <c r="Y107" i="55"/>
  <c r="Z107" i="55"/>
  <c r="AA107" i="55"/>
  <c r="AB107" i="55"/>
  <c r="AC107" i="55"/>
  <c r="AD107" i="55"/>
  <c r="AE107" i="55"/>
  <c r="AF107" i="55"/>
  <c r="AG107" i="55"/>
  <c r="V108" i="55"/>
  <c r="W108" i="55"/>
  <c r="X108" i="55"/>
  <c r="Y108" i="55"/>
  <c r="Z108" i="55"/>
  <c r="AA108" i="55"/>
  <c r="AB108" i="55"/>
  <c r="AC108" i="55"/>
  <c r="AD108" i="55"/>
  <c r="AE108" i="55"/>
  <c r="AF108" i="55"/>
  <c r="AG108" i="55"/>
  <c r="V109" i="55"/>
  <c r="W109" i="55"/>
  <c r="X109" i="55"/>
  <c r="Y109" i="55"/>
  <c r="Z109" i="55"/>
  <c r="AA109" i="55"/>
  <c r="AB109" i="55"/>
  <c r="AC109" i="55"/>
  <c r="AD109" i="55"/>
  <c r="AE109" i="55"/>
  <c r="AF109" i="55"/>
  <c r="AG109" i="55"/>
  <c r="V110" i="55"/>
  <c r="W110" i="55"/>
  <c r="X110" i="55"/>
  <c r="Y110" i="55"/>
  <c r="Z110" i="55"/>
  <c r="AA110" i="55"/>
  <c r="AB110" i="55"/>
  <c r="AC110" i="55"/>
  <c r="AD110" i="55"/>
  <c r="AE110" i="55"/>
  <c r="AF110" i="55"/>
  <c r="AG110" i="55"/>
  <c r="V111" i="55"/>
  <c r="W111" i="55"/>
  <c r="X111" i="55"/>
  <c r="Y111" i="55"/>
  <c r="Z111" i="55"/>
  <c r="AA111" i="55"/>
  <c r="AB111" i="55"/>
  <c r="AC111" i="55"/>
  <c r="AD111" i="55"/>
  <c r="AE111" i="55"/>
  <c r="AF111" i="55"/>
  <c r="AG111" i="55"/>
  <c r="V112" i="55"/>
  <c r="W112" i="55"/>
  <c r="X112" i="55"/>
  <c r="Y112" i="55"/>
  <c r="Z112" i="55"/>
  <c r="AA112" i="55"/>
  <c r="AB112" i="55"/>
  <c r="AC112" i="55"/>
  <c r="AD112" i="55"/>
  <c r="AE112" i="55"/>
  <c r="AF112" i="55"/>
  <c r="AG112" i="55"/>
  <c r="V113" i="55"/>
  <c r="W113" i="55"/>
  <c r="X113" i="55"/>
  <c r="Y113" i="55"/>
  <c r="Z113" i="55"/>
  <c r="AA113" i="55"/>
  <c r="AB113" i="55"/>
  <c r="AC113" i="55"/>
  <c r="AD113" i="55"/>
  <c r="AE113" i="55"/>
  <c r="AF113" i="55"/>
  <c r="AG113" i="55"/>
  <c r="V114" i="55"/>
  <c r="W114" i="55"/>
  <c r="X114" i="55"/>
  <c r="Y114" i="55"/>
  <c r="Z114" i="55"/>
  <c r="AA114" i="55"/>
  <c r="AB114" i="55"/>
  <c r="AC114" i="55"/>
  <c r="AD114" i="55"/>
  <c r="AE114" i="55"/>
  <c r="AF114" i="55"/>
  <c r="AG114" i="55"/>
  <c r="V115" i="55"/>
  <c r="W115" i="55"/>
  <c r="X115" i="55"/>
  <c r="Y115" i="55"/>
  <c r="Z115" i="55"/>
  <c r="AA115" i="55"/>
  <c r="AB115" i="55"/>
  <c r="AC115" i="55"/>
  <c r="AD115" i="55"/>
  <c r="AE115" i="55"/>
  <c r="AF115" i="55"/>
  <c r="AG115" i="55"/>
  <c r="V116" i="55"/>
  <c r="W116" i="55"/>
  <c r="X116" i="55"/>
  <c r="Y116" i="55"/>
  <c r="Z116" i="55"/>
  <c r="AA116" i="55"/>
  <c r="AB116" i="55"/>
  <c r="AC116" i="55"/>
  <c r="AD116" i="55"/>
  <c r="AE116" i="55"/>
  <c r="AF116" i="55"/>
  <c r="AG116" i="55"/>
  <c r="V117" i="55"/>
  <c r="W117" i="55"/>
  <c r="X117" i="55"/>
  <c r="Y117" i="55"/>
  <c r="Z117" i="55"/>
  <c r="AA117" i="55"/>
  <c r="AB117" i="55"/>
  <c r="AC117" i="55"/>
  <c r="AD117" i="55"/>
  <c r="AE117" i="55"/>
  <c r="AF117" i="55"/>
  <c r="AG117" i="55"/>
  <c r="V118" i="55"/>
  <c r="W118" i="55"/>
  <c r="X118" i="55"/>
  <c r="Y118" i="55"/>
  <c r="Z118" i="55"/>
  <c r="AA118" i="55"/>
  <c r="AB118" i="55"/>
  <c r="AC118" i="55"/>
  <c r="AD118" i="55"/>
  <c r="AE118" i="55"/>
  <c r="AF118" i="55"/>
  <c r="AG118" i="55"/>
  <c r="V119" i="55"/>
  <c r="W119" i="55"/>
  <c r="X119" i="55"/>
  <c r="Y119" i="55"/>
  <c r="Z119" i="55"/>
  <c r="AA119" i="55"/>
  <c r="AB119" i="55"/>
  <c r="AC119" i="55"/>
  <c r="AD119" i="55"/>
  <c r="AE119" i="55"/>
  <c r="AF119" i="55"/>
  <c r="AG119" i="55"/>
  <c r="V120" i="55"/>
  <c r="W120" i="55"/>
  <c r="X120" i="55"/>
  <c r="Y120" i="55"/>
  <c r="Z120" i="55"/>
  <c r="AA120" i="55"/>
  <c r="AB120" i="55"/>
  <c r="AC120" i="55"/>
  <c r="AD120" i="55"/>
  <c r="AE120" i="55"/>
  <c r="AF120" i="55"/>
  <c r="AG120" i="55"/>
  <c r="V121" i="55"/>
  <c r="W121" i="55"/>
  <c r="X121" i="55"/>
  <c r="Y121" i="55"/>
  <c r="Z121" i="55"/>
  <c r="AA121" i="55"/>
  <c r="AB121" i="55"/>
  <c r="AC121" i="55"/>
  <c r="AD121" i="55"/>
  <c r="AE121" i="55"/>
  <c r="AF121" i="55"/>
  <c r="AG121" i="55"/>
  <c r="V122" i="55"/>
  <c r="W122" i="55"/>
  <c r="X122" i="55"/>
  <c r="Y122" i="55"/>
  <c r="Z122" i="55"/>
  <c r="AA122" i="55"/>
  <c r="AB122" i="55"/>
  <c r="AC122" i="55"/>
  <c r="AD122" i="55"/>
  <c r="AE122" i="55"/>
  <c r="AF122" i="55"/>
  <c r="AG122" i="55"/>
  <c r="V123" i="55"/>
  <c r="W123" i="55"/>
  <c r="X123" i="55"/>
  <c r="Y123" i="55"/>
  <c r="Z123" i="55"/>
  <c r="AA123" i="55"/>
  <c r="AB123" i="55"/>
  <c r="AC123" i="55"/>
  <c r="AD123" i="55"/>
  <c r="AE123" i="55"/>
  <c r="AF123" i="55"/>
  <c r="AG123" i="55"/>
  <c r="V124" i="55"/>
  <c r="W124" i="55"/>
  <c r="X124" i="55"/>
  <c r="Y124" i="55"/>
  <c r="Z124" i="55"/>
  <c r="AA124" i="55"/>
  <c r="AB124" i="55"/>
  <c r="AC124" i="55"/>
  <c r="AD124" i="55"/>
  <c r="AE124" i="55"/>
  <c r="AF124" i="55"/>
  <c r="AG124" i="55"/>
  <c r="V125" i="55"/>
  <c r="W125" i="55"/>
  <c r="X125" i="55"/>
  <c r="Y125" i="55"/>
  <c r="Z125" i="55"/>
  <c r="AA125" i="55"/>
  <c r="AB125" i="55"/>
  <c r="AC125" i="55"/>
  <c r="AD125" i="55"/>
  <c r="AE125" i="55"/>
  <c r="AF125" i="55"/>
  <c r="AG125" i="55"/>
  <c r="V126" i="55"/>
  <c r="W126" i="55"/>
  <c r="X126" i="55"/>
  <c r="Y126" i="55"/>
  <c r="Z126" i="55"/>
  <c r="AA126" i="55"/>
  <c r="AB126" i="55"/>
  <c r="AC126" i="55"/>
  <c r="AD126" i="55"/>
  <c r="AE126" i="55"/>
  <c r="AF126" i="55"/>
  <c r="AG126" i="55"/>
  <c r="V127" i="55"/>
  <c r="W127" i="55"/>
  <c r="X127" i="55"/>
  <c r="Y127" i="55"/>
  <c r="Z127" i="55"/>
  <c r="AA127" i="55"/>
  <c r="AB127" i="55"/>
  <c r="AC127" i="55"/>
  <c r="AD127" i="55"/>
  <c r="AE127" i="55"/>
  <c r="AF127" i="55"/>
  <c r="AG127" i="55"/>
  <c r="V128" i="55"/>
  <c r="W128" i="55"/>
  <c r="X128" i="55"/>
  <c r="Y128" i="55"/>
  <c r="Z128" i="55"/>
  <c r="AA128" i="55"/>
  <c r="AB128" i="55"/>
  <c r="AC128" i="55"/>
  <c r="AD128" i="55"/>
  <c r="AE128" i="55"/>
  <c r="AF128" i="55"/>
  <c r="AG128" i="55"/>
  <c r="V129" i="55"/>
  <c r="W129" i="55"/>
  <c r="X129" i="55"/>
  <c r="Y129" i="55"/>
  <c r="Z129" i="55"/>
  <c r="AA129" i="55"/>
  <c r="AB129" i="55"/>
  <c r="AC129" i="55"/>
  <c r="AD129" i="55"/>
  <c r="AE129" i="55"/>
  <c r="AF129" i="55"/>
  <c r="AG129" i="55"/>
  <c r="V130" i="55"/>
  <c r="W130" i="55"/>
  <c r="X130" i="55"/>
  <c r="Y130" i="55"/>
  <c r="Z130" i="55"/>
  <c r="AA130" i="55"/>
  <c r="AB130" i="55"/>
  <c r="AC130" i="55"/>
  <c r="AD130" i="55"/>
  <c r="AE130" i="55"/>
  <c r="AF130" i="55"/>
  <c r="AG130" i="55"/>
  <c r="V131" i="55"/>
  <c r="W131" i="55"/>
  <c r="X131" i="55"/>
  <c r="Y131" i="55"/>
  <c r="Z131" i="55"/>
  <c r="AA131" i="55"/>
  <c r="AB131" i="55"/>
  <c r="AC131" i="55"/>
  <c r="AD131" i="55"/>
  <c r="AE131" i="55"/>
  <c r="AF131" i="55"/>
  <c r="AG131" i="55"/>
  <c r="V132" i="55"/>
  <c r="W132" i="55"/>
  <c r="X132" i="55"/>
  <c r="Y132" i="55"/>
  <c r="Z132" i="55"/>
  <c r="AA132" i="55"/>
  <c r="AB132" i="55"/>
  <c r="AC132" i="55"/>
  <c r="AD132" i="55"/>
  <c r="AE132" i="55"/>
  <c r="AF132" i="55"/>
  <c r="AG132" i="55"/>
  <c r="V133" i="55"/>
  <c r="W133" i="55"/>
  <c r="X133" i="55"/>
  <c r="Y133" i="55"/>
  <c r="Z133" i="55"/>
  <c r="AA133" i="55"/>
  <c r="AB133" i="55"/>
  <c r="AC133" i="55"/>
  <c r="AD133" i="55"/>
  <c r="AE133" i="55"/>
  <c r="AF133" i="55"/>
  <c r="AG133" i="55"/>
  <c r="V134" i="55"/>
  <c r="W134" i="55"/>
  <c r="X134" i="55"/>
  <c r="Y134" i="55"/>
  <c r="Z134" i="55"/>
  <c r="AA134" i="55"/>
  <c r="AB134" i="55"/>
  <c r="AC134" i="55"/>
  <c r="AD134" i="55"/>
  <c r="AE134" i="55"/>
  <c r="AF134" i="55"/>
  <c r="AG134" i="55"/>
  <c r="V135" i="55"/>
  <c r="W135" i="55"/>
  <c r="X135" i="55"/>
  <c r="Y135" i="55"/>
  <c r="Z135" i="55"/>
  <c r="AA135" i="55"/>
  <c r="AB135" i="55"/>
  <c r="AC135" i="55"/>
  <c r="AD135" i="55"/>
  <c r="AE135" i="55"/>
  <c r="AF135" i="55"/>
  <c r="AG135" i="55"/>
  <c r="V136" i="55"/>
  <c r="W136" i="55"/>
  <c r="X136" i="55"/>
  <c r="Y136" i="55"/>
  <c r="Z136" i="55"/>
  <c r="AA136" i="55"/>
  <c r="AB136" i="55"/>
  <c r="AC136" i="55"/>
  <c r="AD136" i="55"/>
  <c r="AE136" i="55"/>
  <c r="AF136" i="55"/>
  <c r="AG136" i="55"/>
  <c r="V137" i="55"/>
  <c r="W137" i="55"/>
  <c r="X137" i="55"/>
  <c r="Y137" i="55"/>
  <c r="Z137" i="55"/>
  <c r="AA137" i="55"/>
  <c r="AB137" i="55"/>
  <c r="AC137" i="55"/>
  <c r="AD137" i="55"/>
  <c r="AE137" i="55"/>
  <c r="AF137" i="55"/>
  <c r="AG137" i="55"/>
  <c r="V138" i="55"/>
  <c r="W138" i="55"/>
  <c r="X138" i="55"/>
  <c r="Y138" i="55"/>
  <c r="Z138" i="55"/>
  <c r="AA138" i="55"/>
  <c r="AB138" i="55"/>
  <c r="AC138" i="55"/>
  <c r="AD138" i="55"/>
  <c r="AE138" i="55"/>
  <c r="AF138" i="55"/>
  <c r="AG138" i="55"/>
  <c r="V139" i="55"/>
  <c r="W139" i="55"/>
  <c r="X139" i="55"/>
  <c r="Y139" i="55"/>
  <c r="Z139" i="55"/>
  <c r="AA139" i="55"/>
  <c r="AB139" i="55"/>
  <c r="AC139" i="55"/>
  <c r="AD139" i="55"/>
  <c r="AE139" i="55"/>
  <c r="AF139" i="55"/>
  <c r="AG139" i="55"/>
  <c r="V140" i="55"/>
  <c r="W140" i="55"/>
  <c r="X140" i="55"/>
  <c r="Y140" i="55"/>
  <c r="Z140" i="55"/>
  <c r="AA140" i="55"/>
  <c r="AB140" i="55"/>
  <c r="AC140" i="55"/>
  <c r="AD140" i="55"/>
  <c r="AE140" i="55"/>
  <c r="AF140" i="55"/>
  <c r="AG140" i="55"/>
  <c r="V141" i="55"/>
  <c r="W141" i="55"/>
  <c r="X141" i="55"/>
  <c r="Y141" i="55"/>
  <c r="Z141" i="55"/>
  <c r="AA141" i="55"/>
  <c r="AB141" i="55"/>
  <c r="AC141" i="55"/>
  <c r="AD141" i="55"/>
  <c r="AE141" i="55"/>
  <c r="AF141" i="55"/>
  <c r="AG141" i="55"/>
  <c r="V142" i="55"/>
  <c r="W142" i="55"/>
  <c r="X142" i="55"/>
  <c r="Y142" i="55"/>
  <c r="Z142" i="55"/>
  <c r="AA142" i="55"/>
  <c r="AB142" i="55"/>
  <c r="AC142" i="55"/>
  <c r="AD142" i="55"/>
  <c r="AE142" i="55"/>
  <c r="AF142" i="55"/>
  <c r="AG142" i="55"/>
  <c r="V143" i="55"/>
  <c r="W143" i="55"/>
  <c r="X143" i="55"/>
  <c r="Y143" i="55"/>
  <c r="Z143" i="55"/>
  <c r="AA143" i="55"/>
  <c r="AB143" i="55"/>
  <c r="AC143" i="55"/>
  <c r="AD143" i="55"/>
  <c r="AE143" i="55"/>
  <c r="AF143" i="55"/>
  <c r="AG143" i="55"/>
  <c r="V144" i="55"/>
  <c r="W144" i="55"/>
  <c r="X144" i="55"/>
  <c r="Y144" i="55"/>
  <c r="Z144" i="55"/>
  <c r="AA144" i="55"/>
  <c r="AB144" i="55"/>
  <c r="AC144" i="55"/>
  <c r="AD144" i="55"/>
  <c r="AE144" i="55"/>
  <c r="AF144" i="55"/>
  <c r="AG144" i="55"/>
  <c r="V145" i="55"/>
  <c r="W145" i="55"/>
  <c r="X145" i="55"/>
  <c r="Y145" i="55"/>
  <c r="Z145" i="55"/>
  <c r="AA145" i="55"/>
  <c r="AB145" i="55"/>
  <c r="AC145" i="55"/>
  <c r="AD145" i="55"/>
  <c r="AE145" i="55"/>
  <c r="AF145" i="55"/>
  <c r="AG145" i="55"/>
  <c r="V146" i="55"/>
  <c r="W146" i="55"/>
  <c r="X146" i="55"/>
  <c r="Y146" i="55"/>
  <c r="Z146" i="55"/>
  <c r="AA146" i="55"/>
  <c r="AB146" i="55"/>
  <c r="AC146" i="55"/>
  <c r="AD146" i="55"/>
  <c r="AE146" i="55"/>
  <c r="AF146" i="55"/>
  <c r="AG146" i="55"/>
  <c r="V147" i="55"/>
  <c r="W147" i="55"/>
  <c r="X147" i="55"/>
  <c r="Y147" i="55"/>
  <c r="Z147" i="55"/>
  <c r="AA147" i="55"/>
  <c r="AB147" i="55"/>
  <c r="AC147" i="55"/>
  <c r="AD147" i="55"/>
  <c r="AE147" i="55"/>
  <c r="AF147" i="55"/>
  <c r="AG147" i="55"/>
  <c r="V148" i="55"/>
  <c r="W148" i="55"/>
  <c r="X148" i="55"/>
  <c r="Y148" i="55"/>
  <c r="Z148" i="55"/>
  <c r="AA148" i="55"/>
  <c r="AB148" i="55"/>
  <c r="AC148" i="55"/>
  <c r="AD148" i="55"/>
  <c r="AE148" i="55"/>
  <c r="AF148" i="55"/>
  <c r="AG148" i="55"/>
  <c r="V149" i="55"/>
  <c r="W149" i="55"/>
  <c r="X149" i="55"/>
  <c r="Y149" i="55"/>
  <c r="Z149" i="55"/>
  <c r="AA149" i="55"/>
  <c r="AB149" i="55"/>
  <c r="AC149" i="55"/>
  <c r="AD149" i="55"/>
  <c r="AE149" i="55"/>
  <c r="AF149" i="55"/>
  <c r="AG149" i="55"/>
  <c r="V150" i="55"/>
  <c r="W150" i="55"/>
  <c r="X150" i="55"/>
  <c r="Y150" i="55"/>
  <c r="Z150" i="55"/>
  <c r="AA150" i="55"/>
  <c r="AB150" i="55"/>
  <c r="AC150" i="55"/>
  <c r="AD150" i="55"/>
  <c r="AE150" i="55"/>
  <c r="AF150" i="55"/>
  <c r="AG150" i="55"/>
  <c r="V151" i="55"/>
  <c r="W151" i="55"/>
  <c r="X151" i="55"/>
  <c r="Y151" i="55"/>
  <c r="Z151" i="55"/>
  <c r="AA151" i="55"/>
  <c r="AB151" i="55"/>
  <c r="AC151" i="55"/>
  <c r="AD151" i="55"/>
  <c r="AE151" i="55"/>
  <c r="AF151" i="55"/>
  <c r="AG151" i="55"/>
  <c r="V152" i="55"/>
  <c r="W152" i="55"/>
  <c r="X152" i="55"/>
  <c r="Y152" i="55"/>
  <c r="Z152" i="55"/>
  <c r="AA152" i="55"/>
  <c r="AB152" i="55"/>
  <c r="AC152" i="55"/>
  <c r="AD152" i="55"/>
  <c r="AE152" i="55"/>
  <c r="AF152" i="55"/>
  <c r="AG152" i="55"/>
  <c r="V153" i="55"/>
  <c r="W153" i="55"/>
  <c r="X153" i="55"/>
  <c r="Y153" i="55"/>
  <c r="Z153" i="55"/>
  <c r="AA153" i="55"/>
  <c r="AB153" i="55"/>
  <c r="AC153" i="55"/>
  <c r="AD153" i="55"/>
  <c r="AE153" i="55"/>
  <c r="AF153" i="55"/>
  <c r="AG153" i="55"/>
  <c r="V154" i="55"/>
  <c r="W154" i="55"/>
  <c r="X154" i="55"/>
  <c r="Y154" i="55"/>
  <c r="Z154" i="55"/>
  <c r="AA154" i="55"/>
  <c r="AB154" i="55"/>
  <c r="AC154" i="55"/>
  <c r="AD154" i="55"/>
  <c r="AE154" i="55"/>
  <c r="AF154" i="55"/>
  <c r="AG154" i="55"/>
  <c r="V155" i="55"/>
  <c r="W155" i="55"/>
  <c r="X155" i="55"/>
  <c r="Y155" i="55"/>
  <c r="Z155" i="55"/>
  <c r="AA155" i="55"/>
  <c r="AB155" i="55"/>
  <c r="AC155" i="55"/>
  <c r="AD155" i="55"/>
  <c r="AE155" i="55"/>
  <c r="AF155" i="55"/>
  <c r="AG155" i="55"/>
  <c r="V156" i="55"/>
  <c r="W156" i="55"/>
  <c r="X156" i="55"/>
  <c r="Y156" i="55"/>
  <c r="Z156" i="55"/>
  <c r="AA156" i="55"/>
  <c r="AB156" i="55"/>
  <c r="AC156" i="55"/>
  <c r="AD156" i="55"/>
  <c r="AE156" i="55"/>
  <c r="AF156" i="55"/>
  <c r="AG156" i="55"/>
  <c r="V157" i="55"/>
  <c r="W157" i="55"/>
  <c r="X157" i="55"/>
  <c r="Y157" i="55"/>
  <c r="Z157" i="55"/>
  <c r="AA157" i="55"/>
  <c r="AB157" i="55"/>
  <c r="AC157" i="55"/>
  <c r="AD157" i="55"/>
  <c r="AE157" i="55"/>
  <c r="AF157" i="55"/>
  <c r="AG157" i="55"/>
  <c r="V158" i="55"/>
  <c r="W158" i="55"/>
  <c r="X158" i="55"/>
  <c r="Y158" i="55"/>
  <c r="Z158" i="55"/>
  <c r="AA158" i="55"/>
  <c r="AB158" i="55"/>
  <c r="AC158" i="55"/>
  <c r="AD158" i="55"/>
  <c r="AE158" i="55"/>
  <c r="AF158" i="55"/>
  <c r="AG158" i="55"/>
  <c r="V159" i="55"/>
  <c r="W159" i="55"/>
  <c r="X159" i="55"/>
  <c r="Y159" i="55"/>
  <c r="Z159" i="55"/>
  <c r="AA159" i="55"/>
  <c r="AB159" i="55"/>
  <c r="AC159" i="55"/>
  <c r="AD159" i="55"/>
  <c r="AE159" i="55"/>
  <c r="AF159" i="55"/>
  <c r="AG159" i="55"/>
  <c r="V160" i="55"/>
  <c r="W160" i="55"/>
  <c r="X160" i="55"/>
  <c r="Y160" i="55"/>
  <c r="Z160" i="55"/>
  <c r="AA160" i="55"/>
  <c r="AB160" i="55"/>
  <c r="AC160" i="55"/>
  <c r="AD160" i="55"/>
  <c r="AE160" i="55"/>
  <c r="AF160" i="55"/>
  <c r="AG160" i="55"/>
  <c r="V161" i="55"/>
  <c r="W161" i="55"/>
  <c r="X161" i="55"/>
  <c r="Y161" i="55"/>
  <c r="Z161" i="55"/>
  <c r="AA161" i="55"/>
  <c r="AB161" i="55"/>
  <c r="AC161" i="55"/>
  <c r="AD161" i="55"/>
  <c r="AE161" i="55"/>
  <c r="AF161" i="55"/>
  <c r="AG161" i="55"/>
  <c r="V162" i="55"/>
  <c r="W162" i="55"/>
  <c r="X162" i="55"/>
  <c r="Y162" i="55"/>
  <c r="Z162" i="55"/>
  <c r="AA162" i="55"/>
  <c r="AB162" i="55"/>
  <c r="AC162" i="55"/>
  <c r="AD162" i="55"/>
  <c r="AE162" i="55"/>
  <c r="AF162" i="55"/>
  <c r="AG162" i="55"/>
  <c r="V163" i="55"/>
  <c r="W163" i="55"/>
  <c r="X163" i="55"/>
  <c r="Y163" i="55"/>
  <c r="Z163" i="55"/>
  <c r="AA163" i="55"/>
  <c r="AB163" i="55"/>
  <c r="AC163" i="55"/>
  <c r="AD163" i="55"/>
  <c r="AE163" i="55"/>
  <c r="AF163" i="55"/>
  <c r="AG163" i="55"/>
  <c r="V164" i="55"/>
  <c r="W164" i="55"/>
  <c r="X164" i="55"/>
  <c r="Y164" i="55"/>
  <c r="Z164" i="55"/>
  <c r="AA164" i="55"/>
  <c r="AB164" i="55"/>
  <c r="AC164" i="55"/>
  <c r="AD164" i="55"/>
  <c r="AE164" i="55"/>
  <c r="AF164" i="55"/>
  <c r="AG164" i="55"/>
  <c r="V165" i="55"/>
  <c r="W165" i="55"/>
  <c r="X165" i="55"/>
  <c r="Y165" i="55"/>
  <c r="Z165" i="55"/>
  <c r="AA165" i="55"/>
  <c r="AB165" i="55"/>
  <c r="AC165" i="55"/>
  <c r="AD165" i="55"/>
  <c r="AE165" i="55"/>
  <c r="AF165" i="55"/>
  <c r="AG165" i="55"/>
  <c r="V166" i="55"/>
  <c r="W166" i="55"/>
  <c r="X166" i="55"/>
  <c r="Y166" i="55"/>
  <c r="Z166" i="55"/>
  <c r="AA166" i="55"/>
  <c r="AB166" i="55"/>
  <c r="AC166" i="55"/>
  <c r="AD166" i="55"/>
  <c r="AE166" i="55"/>
  <c r="AF166" i="55"/>
  <c r="AG166" i="55"/>
  <c r="V167" i="55"/>
  <c r="W167" i="55"/>
  <c r="X167" i="55"/>
  <c r="Y167" i="55"/>
  <c r="Z167" i="55"/>
  <c r="AA167" i="55"/>
  <c r="AB167" i="55"/>
  <c r="AC167" i="55"/>
  <c r="AD167" i="55"/>
  <c r="AE167" i="55"/>
  <c r="AF167" i="55"/>
  <c r="AG167" i="55"/>
  <c r="V168" i="55"/>
  <c r="W168" i="55"/>
  <c r="X168" i="55"/>
  <c r="Y168" i="55"/>
  <c r="Z168" i="55"/>
  <c r="AA168" i="55"/>
  <c r="AB168" i="55"/>
  <c r="AC168" i="55"/>
  <c r="AD168" i="55"/>
  <c r="AE168" i="55"/>
  <c r="AF168" i="55"/>
  <c r="AG168" i="55"/>
  <c r="V169" i="55"/>
  <c r="W169" i="55"/>
  <c r="X169" i="55"/>
  <c r="Y169" i="55"/>
  <c r="Z169" i="55"/>
  <c r="AA169" i="55"/>
  <c r="AB169" i="55"/>
  <c r="AC169" i="55"/>
  <c r="AD169" i="55"/>
  <c r="AE169" i="55"/>
  <c r="AF169" i="55"/>
  <c r="AG169" i="55"/>
  <c r="V170" i="55"/>
  <c r="W170" i="55"/>
  <c r="X170" i="55"/>
  <c r="Y170" i="55"/>
  <c r="Z170" i="55"/>
  <c r="AA170" i="55"/>
  <c r="AB170" i="55"/>
  <c r="AC170" i="55"/>
  <c r="AD170" i="55"/>
  <c r="AE170" i="55"/>
  <c r="AF170" i="55"/>
  <c r="AG170" i="55"/>
  <c r="V171" i="55"/>
  <c r="W171" i="55"/>
  <c r="X171" i="55"/>
  <c r="Y171" i="55"/>
  <c r="Z171" i="55"/>
  <c r="AA171" i="55"/>
  <c r="AB171" i="55"/>
  <c r="AC171" i="55"/>
  <c r="AD171" i="55"/>
  <c r="AE171" i="55"/>
  <c r="AF171" i="55"/>
  <c r="AG171" i="55"/>
  <c r="V172" i="55"/>
  <c r="W172" i="55"/>
  <c r="X172" i="55"/>
  <c r="Y172" i="55"/>
  <c r="Z172" i="55"/>
  <c r="AA172" i="55"/>
  <c r="AB172" i="55"/>
  <c r="AC172" i="55"/>
  <c r="AD172" i="55"/>
  <c r="AE172" i="55"/>
  <c r="AF172" i="55"/>
  <c r="AG172" i="55"/>
  <c r="V173" i="55"/>
  <c r="W173" i="55"/>
  <c r="X173" i="55"/>
  <c r="Y173" i="55"/>
  <c r="Z173" i="55"/>
  <c r="AA173" i="55"/>
  <c r="AB173" i="55"/>
  <c r="AC173" i="55"/>
  <c r="AD173" i="55"/>
  <c r="AE173" i="55"/>
  <c r="AF173" i="55"/>
  <c r="AG173" i="55"/>
  <c r="V174" i="55"/>
  <c r="W174" i="55"/>
  <c r="X174" i="55"/>
  <c r="Y174" i="55"/>
  <c r="Z174" i="55"/>
  <c r="AA174" i="55"/>
  <c r="AB174" i="55"/>
  <c r="AC174" i="55"/>
  <c r="AD174" i="55"/>
  <c r="AE174" i="55"/>
  <c r="AF174" i="55"/>
  <c r="AG174" i="55"/>
  <c r="V175" i="55"/>
  <c r="W175" i="55"/>
  <c r="X175" i="55"/>
  <c r="Y175" i="55"/>
  <c r="Z175" i="55"/>
  <c r="AA175" i="55"/>
  <c r="AB175" i="55"/>
  <c r="AC175" i="55"/>
  <c r="AD175" i="55"/>
  <c r="AE175" i="55"/>
  <c r="AF175" i="55"/>
  <c r="AG175" i="55"/>
  <c r="V176" i="55"/>
  <c r="W176" i="55"/>
  <c r="X176" i="55"/>
  <c r="Y176" i="55"/>
  <c r="Z176" i="55"/>
  <c r="AA176" i="55"/>
  <c r="AB176" i="55"/>
  <c r="AC176" i="55"/>
  <c r="AD176" i="55"/>
  <c r="AE176" i="55"/>
  <c r="AF176" i="55"/>
  <c r="AG176" i="55"/>
  <c r="V177" i="55"/>
  <c r="W177" i="55"/>
  <c r="X177" i="55"/>
  <c r="Y177" i="55"/>
  <c r="Z177" i="55"/>
  <c r="AA177" i="55"/>
  <c r="AB177" i="55"/>
  <c r="AC177" i="55"/>
  <c r="AD177" i="55"/>
  <c r="AE177" i="55"/>
  <c r="AF177" i="55"/>
  <c r="AG177" i="55"/>
  <c r="V178" i="55"/>
  <c r="W178" i="55"/>
  <c r="X178" i="55"/>
  <c r="Y178" i="55"/>
  <c r="Z178" i="55"/>
  <c r="AA178" i="55"/>
  <c r="AB178" i="55"/>
  <c r="AC178" i="55"/>
  <c r="AD178" i="55"/>
  <c r="AE178" i="55"/>
  <c r="AF178" i="55"/>
  <c r="AG178" i="55"/>
  <c r="V179" i="55"/>
  <c r="W179" i="55"/>
  <c r="X179" i="55"/>
  <c r="Y179" i="55"/>
  <c r="Z179" i="55"/>
  <c r="AA179" i="55"/>
  <c r="AB179" i="55"/>
  <c r="AC179" i="55"/>
  <c r="AD179" i="55"/>
  <c r="AE179" i="55"/>
  <c r="AF179" i="55"/>
  <c r="AG179" i="55"/>
  <c r="V180" i="55"/>
  <c r="W180" i="55"/>
  <c r="X180" i="55"/>
  <c r="Y180" i="55"/>
  <c r="Z180" i="55"/>
  <c r="AA180" i="55"/>
  <c r="AB180" i="55"/>
  <c r="AC180" i="55"/>
  <c r="AD180" i="55"/>
  <c r="AE180" i="55"/>
  <c r="AF180" i="55"/>
  <c r="AG180" i="55"/>
  <c r="V181" i="55"/>
  <c r="W181" i="55"/>
  <c r="X181" i="55"/>
  <c r="Y181" i="55"/>
  <c r="Z181" i="55"/>
  <c r="AA181" i="55"/>
  <c r="AB181" i="55"/>
  <c r="AC181" i="55"/>
  <c r="AD181" i="55"/>
  <c r="AE181" i="55"/>
  <c r="AF181" i="55"/>
  <c r="AG181" i="55"/>
  <c r="V182" i="55"/>
  <c r="W182" i="55"/>
  <c r="X182" i="55"/>
  <c r="Y182" i="55"/>
  <c r="Z182" i="55"/>
  <c r="AA182" i="55"/>
  <c r="AB182" i="55"/>
  <c r="AC182" i="55"/>
  <c r="AD182" i="55"/>
  <c r="AE182" i="55"/>
  <c r="AF182" i="55"/>
  <c r="AG182" i="55"/>
  <c r="V183" i="55"/>
  <c r="W183" i="55"/>
  <c r="X183" i="55"/>
  <c r="Y183" i="55"/>
  <c r="Z183" i="55"/>
  <c r="AA183" i="55"/>
  <c r="AB183" i="55"/>
  <c r="AC183" i="55"/>
  <c r="AD183" i="55"/>
  <c r="AE183" i="55"/>
  <c r="AF183" i="55"/>
  <c r="AG183" i="55"/>
  <c r="V184" i="55"/>
  <c r="W184" i="55"/>
  <c r="X184" i="55"/>
  <c r="Y184" i="55"/>
  <c r="Z184" i="55"/>
  <c r="AA184" i="55"/>
  <c r="AB184" i="55"/>
  <c r="AC184" i="55"/>
  <c r="AD184" i="55"/>
  <c r="AE184" i="55"/>
  <c r="AF184" i="55"/>
  <c r="AG184" i="55"/>
  <c r="V185" i="55"/>
  <c r="W185" i="55"/>
  <c r="X185" i="55"/>
  <c r="Y185" i="55"/>
  <c r="Z185" i="55"/>
  <c r="AA185" i="55"/>
  <c r="AB185" i="55"/>
  <c r="AC185" i="55"/>
  <c r="AD185" i="55"/>
  <c r="AE185" i="55"/>
  <c r="AF185" i="55"/>
  <c r="AG185" i="55"/>
  <c r="V186" i="55"/>
  <c r="W186" i="55"/>
  <c r="X186" i="55"/>
  <c r="Y186" i="55"/>
  <c r="Z186" i="55"/>
  <c r="AA186" i="55"/>
  <c r="AB186" i="55"/>
  <c r="AC186" i="55"/>
  <c r="AD186" i="55"/>
  <c r="AE186" i="55"/>
  <c r="AF186" i="55"/>
  <c r="AG186" i="55"/>
  <c r="V187" i="55"/>
  <c r="W187" i="55"/>
  <c r="X187" i="55"/>
  <c r="Y187" i="55"/>
  <c r="Z187" i="55"/>
  <c r="AA187" i="55"/>
  <c r="AB187" i="55"/>
  <c r="AC187" i="55"/>
  <c r="AD187" i="55"/>
  <c r="AE187" i="55"/>
  <c r="AF187" i="55"/>
  <c r="AG187" i="55"/>
  <c r="V188" i="55"/>
  <c r="W188" i="55"/>
  <c r="X188" i="55"/>
  <c r="Y188" i="55"/>
  <c r="Z188" i="55"/>
  <c r="AA188" i="55"/>
  <c r="AB188" i="55"/>
  <c r="AC188" i="55"/>
  <c r="AD188" i="55"/>
  <c r="AE188" i="55"/>
  <c r="AF188" i="55"/>
  <c r="AG188" i="55"/>
  <c r="V189" i="55"/>
  <c r="W189" i="55"/>
  <c r="X189" i="55"/>
  <c r="Y189" i="55"/>
  <c r="Z189" i="55"/>
  <c r="AA189" i="55"/>
  <c r="AB189" i="55"/>
  <c r="AC189" i="55"/>
  <c r="AD189" i="55"/>
  <c r="AE189" i="55"/>
  <c r="AF189" i="55"/>
  <c r="AG189" i="55"/>
  <c r="V190" i="55"/>
  <c r="W190" i="55"/>
  <c r="X190" i="55"/>
  <c r="Y190" i="55"/>
  <c r="Z190" i="55"/>
  <c r="AA190" i="55"/>
  <c r="AB190" i="55"/>
  <c r="AC190" i="55"/>
  <c r="AD190" i="55"/>
  <c r="AE190" i="55"/>
  <c r="AF190" i="55"/>
  <c r="AG190" i="55"/>
  <c r="V191" i="55"/>
  <c r="W191" i="55"/>
  <c r="X191" i="55"/>
  <c r="Y191" i="55"/>
  <c r="Z191" i="55"/>
  <c r="AA191" i="55"/>
  <c r="AB191" i="55"/>
  <c r="AC191" i="55"/>
  <c r="AD191" i="55"/>
  <c r="AE191" i="55"/>
  <c r="AF191" i="55"/>
  <c r="AG191" i="55"/>
  <c r="V192" i="55"/>
  <c r="W192" i="55"/>
  <c r="X192" i="55"/>
  <c r="Y192" i="55"/>
  <c r="Z192" i="55"/>
  <c r="AA192" i="55"/>
  <c r="AB192" i="55"/>
  <c r="AC192" i="55"/>
  <c r="AD192" i="55"/>
  <c r="AE192" i="55"/>
  <c r="AF192" i="55"/>
  <c r="AG192" i="55"/>
  <c r="V193" i="55"/>
  <c r="W193" i="55"/>
  <c r="X193" i="55"/>
  <c r="Y193" i="55"/>
  <c r="Z193" i="55"/>
  <c r="AA193" i="55"/>
  <c r="AB193" i="55"/>
  <c r="AC193" i="55"/>
  <c r="AD193" i="55"/>
  <c r="AE193" i="55"/>
  <c r="AF193" i="55"/>
  <c r="AG193" i="55"/>
  <c r="V194" i="55"/>
  <c r="W194" i="55"/>
  <c r="X194" i="55"/>
  <c r="Y194" i="55"/>
  <c r="Z194" i="55"/>
  <c r="AA194" i="55"/>
  <c r="AB194" i="55"/>
  <c r="AC194" i="55"/>
  <c r="AD194" i="55"/>
  <c r="AE194" i="55"/>
  <c r="AF194" i="55"/>
  <c r="AG194" i="55"/>
  <c r="V195" i="55"/>
  <c r="W195" i="55"/>
  <c r="X195" i="55"/>
  <c r="Y195" i="55"/>
  <c r="Z195" i="55"/>
  <c r="AA195" i="55"/>
  <c r="AB195" i="55"/>
  <c r="AC195" i="55"/>
  <c r="AD195" i="55"/>
  <c r="AE195" i="55"/>
  <c r="AF195" i="55"/>
  <c r="AG195" i="55"/>
  <c r="V196" i="55"/>
  <c r="W196" i="55"/>
  <c r="X196" i="55"/>
  <c r="Y196" i="55"/>
  <c r="Z196" i="55"/>
  <c r="AA196" i="55"/>
  <c r="AB196" i="55"/>
  <c r="AC196" i="55"/>
  <c r="AD196" i="55"/>
  <c r="AE196" i="55"/>
  <c r="AF196" i="55"/>
  <c r="AG196" i="55"/>
  <c r="V197" i="55"/>
  <c r="W197" i="55"/>
  <c r="X197" i="55"/>
  <c r="Y197" i="55"/>
  <c r="Z197" i="55"/>
  <c r="AA197" i="55"/>
  <c r="AB197" i="55"/>
  <c r="AC197" i="55"/>
  <c r="AD197" i="55"/>
  <c r="AE197" i="55"/>
  <c r="AF197" i="55"/>
  <c r="AG197" i="55"/>
  <c r="V198" i="55"/>
  <c r="W198" i="55"/>
  <c r="X198" i="55"/>
  <c r="Y198" i="55"/>
  <c r="Z198" i="55"/>
  <c r="AA198" i="55"/>
  <c r="AB198" i="55"/>
  <c r="AC198" i="55"/>
  <c r="AD198" i="55"/>
  <c r="AE198" i="55"/>
  <c r="AF198" i="55"/>
  <c r="AG198" i="55"/>
  <c r="V199" i="55"/>
  <c r="W199" i="55"/>
  <c r="X199" i="55"/>
  <c r="Y199" i="55"/>
  <c r="Z199" i="55"/>
  <c r="AA199" i="55"/>
  <c r="AB199" i="55"/>
  <c r="AC199" i="55"/>
  <c r="AD199" i="55"/>
  <c r="AE199" i="55"/>
  <c r="AF199" i="55"/>
  <c r="AG199" i="55"/>
  <c r="V200" i="55"/>
  <c r="W200" i="55"/>
  <c r="X200" i="55"/>
  <c r="Y200" i="55"/>
  <c r="Z200" i="55"/>
  <c r="AA200" i="55"/>
  <c r="AB200" i="55"/>
  <c r="AC200" i="55"/>
  <c r="AD200" i="55"/>
  <c r="AE200" i="55"/>
  <c r="AF200" i="55"/>
  <c r="AG200" i="55"/>
  <c r="V201" i="55"/>
  <c r="W201" i="55"/>
  <c r="X201" i="55"/>
  <c r="Y201" i="55"/>
  <c r="Z201" i="55"/>
  <c r="AA201" i="55"/>
  <c r="AB201" i="55"/>
  <c r="AC201" i="55"/>
  <c r="AD201" i="55"/>
  <c r="AE201" i="55"/>
  <c r="AF201" i="55"/>
  <c r="AG201" i="55"/>
  <c r="V202" i="55"/>
  <c r="W202" i="55"/>
  <c r="X202" i="55"/>
  <c r="Y202" i="55"/>
  <c r="Z202" i="55"/>
  <c r="AA202" i="55"/>
  <c r="AB202" i="55"/>
  <c r="AC202" i="55"/>
  <c r="AD202" i="55"/>
  <c r="AE202" i="55"/>
  <c r="AF202" i="55"/>
  <c r="AG202" i="55"/>
  <c r="V203" i="55"/>
  <c r="W203" i="55"/>
  <c r="X203" i="55"/>
  <c r="Y203" i="55"/>
  <c r="Z203" i="55"/>
  <c r="AA203" i="55"/>
  <c r="AB203" i="55"/>
  <c r="AC203" i="55"/>
  <c r="AD203" i="55"/>
  <c r="AE203" i="55"/>
  <c r="AF203" i="55"/>
  <c r="AG203" i="55"/>
  <c r="V204" i="55"/>
  <c r="W204" i="55"/>
  <c r="X204" i="55"/>
  <c r="Y204" i="55"/>
  <c r="Z204" i="55"/>
  <c r="AA204" i="55"/>
  <c r="AB204" i="55"/>
  <c r="AC204" i="55"/>
  <c r="AD204" i="55"/>
  <c r="AE204" i="55"/>
  <c r="AF204" i="55"/>
  <c r="AG204" i="55"/>
  <c r="V205" i="55"/>
  <c r="W205" i="55"/>
  <c r="X205" i="55"/>
  <c r="Y205" i="55"/>
  <c r="Z205" i="55"/>
  <c r="AA205" i="55"/>
  <c r="AB205" i="55"/>
  <c r="AC205" i="55"/>
  <c r="AD205" i="55"/>
  <c r="AE205" i="55"/>
  <c r="AF205" i="55"/>
  <c r="AG205" i="55"/>
  <c r="V206" i="55"/>
  <c r="W206" i="55"/>
  <c r="X206" i="55"/>
  <c r="Y206" i="55"/>
  <c r="Z206" i="55"/>
  <c r="AA206" i="55"/>
  <c r="AB206" i="55"/>
  <c r="AC206" i="55"/>
  <c r="AD206" i="55"/>
  <c r="AE206" i="55"/>
  <c r="AF206" i="55"/>
  <c r="AG206" i="55"/>
  <c r="V207" i="55"/>
  <c r="W207" i="55"/>
  <c r="X207" i="55"/>
  <c r="Y207" i="55"/>
  <c r="Z207" i="55"/>
  <c r="AA207" i="55"/>
  <c r="AB207" i="55"/>
  <c r="AC207" i="55"/>
  <c r="AD207" i="55"/>
  <c r="AE207" i="55"/>
  <c r="AF207" i="55"/>
  <c r="AG207" i="55"/>
  <c r="V208" i="55"/>
  <c r="W208" i="55"/>
  <c r="X208" i="55"/>
  <c r="Y208" i="55"/>
  <c r="Z208" i="55"/>
  <c r="AA208" i="55"/>
  <c r="AB208" i="55"/>
  <c r="AC208" i="55"/>
  <c r="AD208" i="55"/>
  <c r="AE208" i="55"/>
  <c r="AF208" i="55"/>
  <c r="AG208" i="55"/>
  <c r="V209" i="55"/>
  <c r="W209" i="55"/>
  <c r="X209" i="55"/>
  <c r="Y209" i="55"/>
  <c r="Z209" i="55"/>
  <c r="AA209" i="55"/>
  <c r="AB209" i="55"/>
  <c r="AC209" i="55"/>
  <c r="AD209" i="55"/>
  <c r="AE209" i="55"/>
  <c r="AF209" i="55"/>
  <c r="AG209" i="55"/>
  <c r="V210" i="55"/>
  <c r="W210" i="55"/>
  <c r="X210" i="55"/>
  <c r="Y210" i="55"/>
  <c r="Z210" i="55"/>
  <c r="AA210" i="55"/>
  <c r="AB210" i="55"/>
  <c r="AC210" i="55"/>
  <c r="AD210" i="55"/>
  <c r="AE210" i="55"/>
  <c r="AF210" i="55"/>
  <c r="AG210" i="55"/>
  <c r="V211" i="55"/>
  <c r="W211" i="55"/>
  <c r="X211" i="55"/>
  <c r="Y211" i="55"/>
  <c r="Z211" i="55"/>
  <c r="AA211" i="55"/>
  <c r="AB211" i="55"/>
  <c r="AC211" i="55"/>
  <c r="AD211" i="55"/>
  <c r="AE211" i="55"/>
  <c r="AF211" i="55"/>
  <c r="AG211" i="55"/>
  <c r="V212" i="55"/>
  <c r="W212" i="55"/>
  <c r="X212" i="55"/>
  <c r="Y212" i="55"/>
  <c r="Z212" i="55"/>
  <c r="AA212" i="55"/>
  <c r="AB212" i="55"/>
  <c r="AC212" i="55"/>
  <c r="AD212" i="55"/>
  <c r="AE212" i="55"/>
  <c r="AF212" i="55"/>
  <c r="AG212" i="55"/>
  <c r="V213" i="55"/>
  <c r="W213" i="55"/>
  <c r="X213" i="55"/>
  <c r="Y213" i="55"/>
  <c r="Z213" i="55"/>
  <c r="AA213" i="55"/>
  <c r="AB213" i="55"/>
  <c r="AC213" i="55"/>
  <c r="AD213" i="55"/>
  <c r="AE213" i="55"/>
  <c r="AF213" i="55"/>
  <c r="AG213" i="55"/>
  <c r="V214" i="55"/>
  <c r="W214" i="55"/>
  <c r="X214" i="55"/>
  <c r="Y214" i="55"/>
  <c r="Z214" i="55"/>
  <c r="AA214" i="55"/>
  <c r="AB214" i="55"/>
  <c r="AC214" i="55"/>
  <c r="AD214" i="55"/>
  <c r="AE214" i="55"/>
  <c r="AF214" i="55"/>
  <c r="AG214" i="55"/>
  <c r="V215" i="55"/>
  <c r="W215" i="55"/>
  <c r="X215" i="55"/>
  <c r="Y215" i="55"/>
  <c r="Z215" i="55"/>
  <c r="AA215" i="55"/>
  <c r="AB215" i="55"/>
  <c r="AC215" i="55"/>
  <c r="AD215" i="55"/>
  <c r="AE215" i="55"/>
  <c r="AF215" i="55"/>
  <c r="AG215" i="55"/>
  <c r="V216" i="55"/>
  <c r="W216" i="55"/>
  <c r="X216" i="55"/>
  <c r="Y216" i="55"/>
  <c r="Z216" i="55"/>
  <c r="AA216" i="55"/>
  <c r="AB216" i="55"/>
  <c r="AC216" i="55"/>
  <c r="AD216" i="55"/>
  <c r="AE216" i="55"/>
  <c r="AF216" i="55"/>
  <c r="AG216" i="55"/>
  <c r="V217" i="55"/>
  <c r="W217" i="55"/>
  <c r="X217" i="55"/>
  <c r="Y217" i="55"/>
  <c r="Z217" i="55"/>
  <c r="AA217" i="55"/>
  <c r="AB217" i="55"/>
  <c r="AC217" i="55"/>
  <c r="AD217" i="55"/>
  <c r="AE217" i="55"/>
  <c r="AF217" i="55"/>
  <c r="AG217" i="55"/>
  <c r="V218" i="55"/>
  <c r="W218" i="55"/>
  <c r="X218" i="55"/>
  <c r="Y218" i="55"/>
  <c r="Z218" i="55"/>
  <c r="AA218" i="55"/>
  <c r="AB218" i="55"/>
  <c r="AC218" i="55"/>
  <c r="AD218" i="55"/>
  <c r="AE218" i="55"/>
  <c r="AF218" i="55"/>
  <c r="AG218" i="55"/>
  <c r="V219" i="55"/>
  <c r="W219" i="55"/>
  <c r="X219" i="55"/>
  <c r="Y219" i="55"/>
  <c r="Z219" i="55"/>
  <c r="AA219" i="55"/>
  <c r="AB219" i="55"/>
  <c r="AC219" i="55"/>
  <c r="AD219" i="55"/>
  <c r="AE219" i="55"/>
  <c r="AF219" i="55"/>
  <c r="AG219" i="55"/>
  <c r="V220" i="55"/>
  <c r="W220" i="55"/>
  <c r="X220" i="55"/>
  <c r="Y220" i="55"/>
  <c r="Z220" i="55"/>
  <c r="AA220" i="55"/>
  <c r="AB220" i="55"/>
  <c r="AC220" i="55"/>
  <c r="AD220" i="55"/>
  <c r="AE220" i="55"/>
  <c r="AF220" i="55"/>
  <c r="AG220" i="55"/>
  <c r="V221" i="55"/>
  <c r="W221" i="55"/>
  <c r="X221" i="55"/>
  <c r="Y221" i="55"/>
  <c r="Z221" i="55"/>
  <c r="AA221" i="55"/>
  <c r="AB221" i="55"/>
  <c r="AC221" i="55"/>
  <c r="AD221" i="55"/>
  <c r="AE221" i="55"/>
  <c r="AF221" i="55"/>
  <c r="AG221" i="55"/>
  <c r="V222" i="55"/>
  <c r="W222" i="55"/>
  <c r="X222" i="55"/>
  <c r="Y222" i="55"/>
  <c r="Z222" i="55"/>
  <c r="AA222" i="55"/>
  <c r="AB222" i="55"/>
  <c r="AC222" i="55"/>
  <c r="AD222" i="55"/>
  <c r="AE222" i="55"/>
  <c r="AF222" i="55"/>
  <c r="AG222" i="55"/>
  <c r="V223" i="55"/>
  <c r="W223" i="55"/>
  <c r="X223" i="55"/>
  <c r="Y223" i="55"/>
  <c r="Z223" i="55"/>
  <c r="AA223" i="55"/>
  <c r="AB223" i="55"/>
  <c r="AC223" i="55"/>
  <c r="AD223" i="55"/>
  <c r="AE223" i="55"/>
  <c r="AF223" i="55"/>
  <c r="AG223" i="55"/>
  <c r="V224" i="55"/>
  <c r="W224" i="55"/>
  <c r="X224" i="55"/>
  <c r="Y224" i="55"/>
  <c r="Z224" i="55"/>
  <c r="AA224" i="55"/>
  <c r="AB224" i="55"/>
  <c r="AC224" i="55"/>
  <c r="AD224" i="55"/>
  <c r="AE224" i="55"/>
  <c r="AF224" i="55"/>
  <c r="AG224" i="55"/>
  <c r="V225" i="55"/>
  <c r="W225" i="55"/>
  <c r="X225" i="55"/>
  <c r="Y225" i="55"/>
  <c r="Z225" i="55"/>
  <c r="AA225" i="55"/>
  <c r="AB225" i="55"/>
  <c r="AC225" i="55"/>
  <c r="AD225" i="55"/>
  <c r="AE225" i="55"/>
  <c r="AF225" i="55"/>
  <c r="AG225" i="55"/>
  <c r="V226" i="55"/>
  <c r="W226" i="55"/>
  <c r="X226" i="55"/>
  <c r="Y226" i="55"/>
  <c r="Z226" i="55"/>
  <c r="AA226" i="55"/>
  <c r="AB226" i="55"/>
  <c r="AC226" i="55"/>
  <c r="AD226" i="55"/>
  <c r="AE226" i="55"/>
  <c r="AF226" i="55"/>
  <c r="AG226" i="55"/>
  <c r="V227" i="55"/>
  <c r="W227" i="55"/>
  <c r="X227" i="55"/>
  <c r="Y227" i="55"/>
  <c r="Z227" i="55"/>
  <c r="AA227" i="55"/>
  <c r="AB227" i="55"/>
  <c r="AC227" i="55"/>
  <c r="AD227" i="55"/>
  <c r="AE227" i="55"/>
  <c r="AF227" i="55"/>
  <c r="AG227" i="55"/>
  <c r="V228" i="55"/>
  <c r="W228" i="55"/>
  <c r="X228" i="55"/>
  <c r="Y228" i="55"/>
  <c r="Z228" i="55"/>
  <c r="AA228" i="55"/>
  <c r="AB228" i="55"/>
  <c r="AC228" i="55"/>
  <c r="AD228" i="55"/>
  <c r="AE228" i="55"/>
  <c r="AF228" i="55"/>
  <c r="AG228" i="55"/>
  <c r="V229" i="55"/>
  <c r="W229" i="55"/>
  <c r="X229" i="55"/>
  <c r="Y229" i="55"/>
  <c r="Z229" i="55"/>
  <c r="AA229" i="55"/>
  <c r="AB229" i="55"/>
  <c r="AC229" i="55"/>
  <c r="AD229" i="55"/>
  <c r="AE229" i="55"/>
  <c r="AF229" i="55"/>
  <c r="AG229" i="55"/>
  <c r="V230" i="55"/>
  <c r="W230" i="55"/>
  <c r="X230" i="55"/>
  <c r="Y230" i="55"/>
  <c r="Z230" i="55"/>
  <c r="AA230" i="55"/>
  <c r="AB230" i="55"/>
  <c r="AC230" i="55"/>
  <c r="AD230" i="55"/>
  <c r="AE230" i="55"/>
  <c r="AF230" i="55"/>
  <c r="AG230" i="55"/>
  <c r="V231" i="55"/>
  <c r="W231" i="55"/>
  <c r="X231" i="55"/>
  <c r="Y231" i="55"/>
  <c r="Z231" i="55"/>
  <c r="AA231" i="55"/>
  <c r="AB231" i="55"/>
  <c r="AC231" i="55"/>
  <c r="AD231" i="55"/>
  <c r="AE231" i="55"/>
  <c r="AF231" i="55"/>
  <c r="AG231" i="55"/>
  <c r="V232" i="55"/>
  <c r="W232" i="55"/>
  <c r="X232" i="55"/>
  <c r="Y232" i="55"/>
  <c r="Z232" i="55"/>
  <c r="AA232" i="55"/>
  <c r="AB232" i="55"/>
  <c r="AC232" i="55"/>
  <c r="AD232" i="55"/>
  <c r="AE232" i="55"/>
  <c r="AF232" i="55"/>
  <c r="AG232" i="55"/>
  <c r="V233" i="55"/>
  <c r="W233" i="55"/>
  <c r="X233" i="55"/>
  <c r="Y233" i="55"/>
  <c r="Z233" i="55"/>
  <c r="AA233" i="55"/>
  <c r="AB233" i="55"/>
  <c r="AC233" i="55"/>
  <c r="AD233" i="55"/>
  <c r="AE233" i="55"/>
  <c r="AF233" i="55"/>
  <c r="AG233" i="55"/>
  <c r="V234" i="55"/>
  <c r="W234" i="55"/>
  <c r="X234" i="55"/>
  <c r="Y234" i="55"/>
  <c r="Z234" i="55"/>
  <c r="AA234" i="55"/>
  <c r="AB234" i="55"/>
  <c r="AC234" i="55"/>
  <c r="AD234" i="55"/>
  <c r="AE234" i="55"/>
  <c r="AF234" i="55"/>
  <c r="AG234" i="55"/>
  <c r="W14" i="55"/>
  <c r="X14" i="55"/>
  <c r="U15" i="55"/>
  <c r="Z15" i="55" s="1"/>
  <c r="U16" i="55"/>
  <c r="Z16" i="55" s="1"/>
  <c r="U17" i="55"/>
  <c r="AD17" i="55" s="1"/>
  <c r="U18" i="55"/>
  <c r="Z18" i="55" s="1"/>
  <c r="U19" i="55"/>
  <c r="Z19" i="55" s="1"/>
  <c r="U20" i="55"/>
  <c r="U21" i="55"/>
  <c r="AC21" i="55" s="1"/>
  <c r="U22" i="55"/>
  <c r="Z22" i="55" s="1"/>
  <c r="U23" i="55"/>
  <c r="Z23" i="55" s="1"/>
  <c r="U24" i="55"/>
  <c r="Z24" i="55" s="1"/>
  <c r="U25" i="55"/>
  <c r="AC25" i="55" s="1"/>
  <c r="U26" i="55"/>
  <c r="Z26" i="55" s="1"/>
  <c r="U27" i="55"/>
  <c r="Z27" i="55" s="1"/>
  <c r="U28" i="55"/>
  <c r="AB28" i="55" s="1"/>
  <c r="U29" i="55"/>
  <c r="Z29" i="55" s="1"/>
  <c r="U30" i="55"/>
  <c r="Z30" i="55" s="1"/>
  <c r="U31" i="55"/>
  <c r="Z31" i="55" s="1"/>
  <c r="U32" i="55"/>
  <c r="Z32" i="55" s="1"/>
  <c r="U33" i="55"/>
  <c r="Z33" i="55" s="1"/>
  <c r="U34" i="55"/>
  <c r="Z34" i="55" s="1"/>
  <c r="U35" i="55"/>
  <c r="AB35" i="55" s="1"/>
  <c r="U36" i="55"/>
  <c r="Z36" i="55" s="1"/>
  <c r="U37" i="55"/>
  <c r="Z37" i="55" s="1"/>
  <c r="U38" i="55"/>
  <c r="U39" i="55"/>
  <c r="U40" i="55"/>
  <c r="U41" i="55"/>
  <c r="U42" i="55"/>
  <c r="U43" i="55"/>
  <c r="U44" i="55"/>
  <c r="U45" i="55"/>
  <c r="U46" i="55"/>
  <c r="U47" i="55"/>
  <c r="U48" i="55"/>
  <c r="U49" i="55"/>
  <c r="U50" i="55"/>
  <c r="U51" i="55"/>
  <c r="U52" i="55"/>
  <c r="U53" i="55"/>
  <c r="U54" i="55"/>
  <c r="U55" i="55"/>
  <c r="U56" i="55"/>
  <c r="U57" i="55"/>
  <c r="U58" i="55"/>
  <c r="U59" i="55"/>
  <c r="U60" i="55"/>
  <c r="U61" i="55"/>
  <c r="U62" i="55"/>
  <c r="U63" i="55"/>
  <c r="U64" i="55"/>
  <c r="U65" i="55"/>
  <c r="U66" i="55"/>
  <c r="U67" i="55"/>
  <c r="U68" i="55"/>
  <c r="U69" i="55"/>
  <c r="U70" i="55"/>
  <c r="U71" i="55"/>
  <c r="U72" i="55"/>
  <c r="U73" i="55"/>
  <c r="U74" i="55"/>
  <c r="U75" i="55"/>
  <c r="U76" i="55"/>
  <c r="U77" i="55"/>
  <c r="U78" i="55"/>
  <c r="U79" i="55"/>
  <c r="U80" i="55"/>
  <c r="U81" i="55"/>
  <c r="U82" i="55"/>
  <c r="U83" i="55"/>
  <c r="U84" i="55"/>
  <c r="U85" i="55"/>
  <c r="U86" i="55"/>
  <c r="U87" i="55"/>
  <c r="U88" i="55"/>
  <c r="U89" i="55"/>
  <c r="U90" i="55"/>
  <c r="U91" i="55"/>
  <c r="U92" i="55"/>
  <c r="U93" i="55"/>
  <c r="U94" i="55"/>
  <c r="U95" i="55"/>
  <c r="U96" i="55"/>
  <c r="U97" i="55"/>
  <c r="U98" i="55"/>
  <c r="U99" i="55"/>
  <c r="U100" i="55"/>
  <c r="U101" i="55"/>
  <c r="U102" i="55"/>
  <c r="U103" i="55"/>
  <c r="U104" i="55"/>
  <c r="U105" i="55"/>
  <c r="U106" i="55"/>
  <c r="U107" i="55"/>
  <c r="U108" i="55"/>
  <c r="U109" i="55"/>
  <c r="U110" i="55"/>
  <c r="U111" i="55"/>
  <c r="U112" i="55"/>
  <c r="U113" i="55"/>
  <c r="U114" i="55"/>
  <c r="U115" i="55"/>
  <c r="U116" i="55"/>
  <c r="U117" i="55"/>
  <c r="U118" i="55"/>
  <c r="U119" i="55"/>
  <c r="U120" i="55"/>
  <c r="U121" i="55"/>
  <c r="U122" i="55"/>
  <c r="U123" i="55"/>
  <c r="U124" i="55"/>
  <c r="U125" i="55"/>
  <c r="U126" i="55"/>
  <c r="U127" i="55"/>
  <c r="U128" i="55"/>
  <c r="U129" i="55"/>
  <c r="U130" i="55"/>
  <c r="U131" i="55"/>
  <c r="U132" i="55"/>
  <c r="U133" i="55"/>
  <c r="U134" i="55"/>
  <c r="U135" i="55"/>
  <c r="U136" i="55"/>
  <c r="U137" i="55"/>
  <c r="U138" i="55"/>
  <c r="U139" i="55"/>
  <c r="U140" i="55"/>
  <c r="U141" i="55"/>
  <c r="U142" i="55"/>
  <c r="U143" i="55"/>
  <c r="U144" i="55"/>
  <c r="U145" i="55"/>
  <c r="U146" i="55"/>
  <c r="U147" i="55"/>
  <c r="U148" i="55"/>
  <c r="U149" i="55"/>
  <c r="U150" i="55"/>
  <c r="U151" i="55"/>
  <c r="U152" i="55"/>
  <c r="U153" i="55"/>
  <c r="U154" i="55"/>
  <c r="U155" i="55"/>
  <c r="U156" i="55"/>
  <c r="U157" i="55"/>
  <c r="U158" i="55"/>
  <c r="U159" i="55"/>
  <c r="U160" i="55"/>
  <c r="U161" i="55"/>
  <c r="U162" i="55"/>
  <c r="U163" i="55"/>
  <c r="U164" i="55"/>
  <c r="U165" i="55"/>
  <c r="U166" i="55"/>
  <c r="U167" i="55"/>
  <c r="U168" i="55"/>
  <c r="U169" i="55"/>
  <c r="U170" i="55"/>
  <c r="U171" i="55"/>
  <c r="U172" i="55"/>
  <c r="U173" i="55"/>
  <c r="U174" i="55"/>
  <c r="U175" i="55"/>
  <c r="U176" i="55"/>
  <c r="U177" i="55"/>
  <c r="U178" i="55"/>
  <c r="U179" i="55"/>
  <c r="U180" i="55"/>
  <c r="U181" i="55"/>
  <c r="U182" i="55"/>
  <c r="U183" i="55"/>
  <c r="U184" i="55"/>
  <c r="U185" i="55"/>
  <c r="U186" i="55"/>
  <c r="U187" i="55"/>
  <c r="U188" i="55"/>
  <c r="U189" i="55"/>
  <c r="U190" i="55"/>
  <c r="U191" i="55"/>
  <c r="U192" i="55"/>
  <c r="U193" i="55"/>
  <c r="U194" i="55"/>
  <c r="U195" i="55"/>
  <c r="U196" i="55"/>
  <c r="U197" i="55"/>
  <c r="U198" i="55"/>
  <c r="U199" i="55"/>
  <c r="U200" i="55"/>
  <c r="U201" i="55"/>
  <c r="U202" i="55"/>
  <c r="U203" i="55"/>
  <c r="U204" i="55"/>
  <c r="U205" i="55"/>
  <c r="U206" i="55"/>
  <c r="U207" i="55"/>
  <c r="U208" i="55"/>
  <c r="U209" i="55"/>
  <c r="U210" i="55"/>
  <c r="U211" i="55"/>
  <c r="U212" i="55"/>
  <c r="U213" i="55"/>
  <c r="U214" i="55"/>
  <c r="U215" i="55"/>
  <c r="U216" i="55"/>
  <c r="U217" i="55"/>
  <c r="U218" i="55"/>
  <c r="U219" i="55"/>
  <c r="U220" i="55"/>
  <c r="U221" i="55"/>
  <c r="U222" i="55"/>
  <c r="U223" i="55"/>
  <c r="U224" i="55"/>
  <c r="U225" i="55"/>
  <c r="U226" i="55"/>
  <c r="U227" i="55"/>
  <c r="U228" i="55"/>
  <c r="U229" i="55"/>
  <c r="U230" i="55"/>
  <c r="U231" i="55"/>
  <c r="U232" i="55"/>
  <c r="U233" i="55"/>
  <c r="U234" i="55"/>
  <c r="U14" i="55"/>
  <c r="AG14" i="55" s="1"/>
  <c r="T15" i="55"/>
  <c r="X15" i="55" s="1"/>
  <c r="T16" i="55"/>
  <c r="V16" i="55" s="1"/>
  <c r="T17" i="55"/>
  <c r="W17" i="55" s="1"/>
  <c r="T18" i="55"/>
  <c r="V18" i="55" s="1"/>
  <c r="T19" i="55"/>
  <c r="V19" i="55" s="1"/>
  <c r="T20" i="55"/>
  <c r="V20" i="55" s="1"/>
  <c r="T21" i="55"/>
  <c r="V21" i="55" s="1"/>
  <c r="T22" i="55"/>
  <c r="V22" i="55" s="1"/>
  <c r="T23" i="55"/>
  <c r="V23" i="55" s="1"/>
  <c r="T24" i="55"/>
  <c r="V24" i="55" s="1"/>
  <c r="T25" i="55"/>
  <c r="V25" i="55" s="1"/>
  <c r="T26" i="55"/>
  <c r="V26" i="55" s="1"/>
  <c r="T27" i="55"/>
  <c r="V27" i="55" s="1"/>
  <c r="T28" i="55"/>
  <c r="V28" i="55" s="1"/>
  <c r="T29" i="55"/>
  <c r="V29" i="55" s="1"/>
  <c r="T30" i="55"/>
  <c r="V30" i="55" s="1"/>
  <c r="T31" i="55"/>
  <c r="V31" i="55" s="1"/>
  <c r="T32" i="55"/>
  <c r="V32" i="55" s="1"/>
  <c r="T33" i="55"/>
  <c r="V33" i="55" s="1"/>
  <c r="T34" i="55"/>
  <c r="V34" i="55" s="1"/>
  <c r="T35" i="55"/>
  <c r="V35" i="55" s="1"/>
  <c r="T36" i="55"/>
  <c r="V36" i="55" s="1"/>
  <c r="T37" i="55"/>
  <c r="V37" i="55" s="1"/>
  <c r="T38" i="55"/>
  <c r="T39" i="55"/>
  <c r="T40" i="55"/>
  <c r="T41" i="55"/>
  <c r="T42" i="55"/>
  <c r="T43" i="55"/>
  <c r="T44" i="55"/>
  <c r="T45" i="55"/>
  <c r="T46" i="55"/>
  <c r="T47" i="55"/>
  <c r="T48" i="55"/>
  <c r="T49" i="55"/>
  <c r="T50" i="55"/>
  <c r="T51" i="55"/>
  <c r="T52" i="55"/>
  <c r="T53" i="55"/>
  <c r="T54" i="55"/>
  <c r="T55" i="55"/>
  <c r="T56" i="55"/>
  <c r="T57" i="55"/>
  <c r="T58" i="55"/>
  <c r="T59" i="55"/>
  <c r="T60" i="55"/>
  <c r="T61" i="55"/>
  <c r="T62" i="55"/>
  <c r="T63" i="55"/>
  <c r="T64" i="55"/>
  <c r="T65" i="55"/>
  <c r="T66" i="55"/>
  <c r="T67" i="55"/>
  <c r="T68" i="55"/>
  <c r="T69" i="55"/>
  <c r="T70" i="55"/>
  <c r="T71" i="55"/>
  <c r="T72" i="55"/>
  <c r="T73" i="55"/>
  <c r="T74" i="55"/>
  <c r="T75" i="55"/>
  <c r="T76" i="55"/>
  <c r="T77" i="55"/>
  <c r="T78" i="55"/>
  <c r="T79" i="55"/>
  <c r="T80" i="55"/>
  <c r="T81" i="55"/>
  <c r="T82" i="55"/>
  <c r="T83" i="55"/>
  <c r="T84" i="55"/>
  <c r="T85" i="55"/>
  <c r="T86" i="55"/>
  <c r="T87" i="55"/>
  <c r="T88" i="55"/>
  <c r="T89" i="55"/>
  <c r="T90" i="55"/>
  <c r="T91" i="55"/>
  <c r="T92" i="55"/>
  <c r="T93" i="55"/>
  <c r="T94" i="55"/>
  <c r="T95" i="55"/>
  <c r="T96" i="55"/>
  <c r="T97" i="55"/>
  <c r="T98" i="55"/>
  <c r="T99" i="55"/>
  <c r="T100" i="55"/>
  <c r="T101" i="55"/>
  <c r="T102" i="55"/>
  <c r="T103" i="55"/>
  <c r="T104" i="55"/>
  <c r="T105" i="55"/>
  <c r="T106" i="55"/>
  <c r="T107" i="55"/>
  <c r="T108" i="55"/>
  <c r="T109" i="55"/>
  <c r="T110" i="55"/>
  <c r="T111" i="55"/>
  <c r="T112" i="55"/>
  <c r="T113" i="55"/>
  <c r="T114" i="55"/>
  <c r="T115" i="55"/>
  <c r="T116" i="55"/>
  <c r="T117" i="55"/>
  <c r="T118" i="55"/>
  <c r="T119" i="55"/>
  <c r="T120" i="55"/>
  <c r="T121" i="55"/>
  <c r="T122" i="55"/>
  <c r="T123" i="55"/>
  <c r="T124" i="55"/>
  <c r="T125" i="55"/>
  <c r="T126" i="55"/>
  <c r="T127" i="55"/>
  <c r="T128" i="55"/>
  <c r="T129" i="55"/>
  <c r="T130" i="55"/>
  <c r="T131" i="55"/>
  <c r="T132" i="55"/>
  <c r="T133" i="55"/>
  <c r="T134" i="55"/>
  <c r="T135" i="55"/>
  <c r="T136" i="55"/>
  <c r="T137" i="55"/>
  <c r="T138" i="55"/>
  <c r="T139" i="55"/>
  <c r="T140" i="55"/>
  <c r="T141" i="55"/>
  <c r="T142" i="55"/>
  <c r="T143" i="55"/>
  <c r="T144" i="55"/>
  <c r="T145" i="55"/>
  <c r="T146" i="55"/>
  <c r="T147" i="55"/>
  <c r="T148" i="55"/>
  <c r="T149" i="55"/>
  <c r="T150" i="55"/>
  <c r="T151" i="55"/>
  <c r="T152" i="55"/>
  <c r="T153" i="55"/>
  <c r="T154" i="55"/>
  <c r="T155" i="55"/>
  <c r="T156" i="55"/>
  <c r="T157" i="55"/>
  <c r="T158" i="55"/>
  <c r="T159" i="55"/>
  <c r="T160" i="55"/>
  <c r="T161" i="55"/>
  <c r="T162" i="55"/>
  <c r="T163" i="55"/>
  <c r="T164" i="55"/>
  <c r="T165" i="55"/>
  <c r="T166" i="55"/>
  <c r="T167" i="55"/>
  <c r="T168" i="55"/>
  <c r="T169" i="55"/>
  <c r="T170" i="55"/>
  <c r="T171" i="55"/>
  <c r="T172" i="55"/>
  <c r="T173" i="55"/>
  <c r="T174" i="55"/>
  <c r="T175" i="55"/>
  <c r="T176" i="55"/>
  <c r="T177" i="55"/>
  <c r="T178" i="55"/>
  <c r="T179" i="55"/>
  <c r="T180" i="55"/>
  <c r="T181" i="55"/>
  <c r="T182" i="55"/>
  <c r="T183" i="55"/>
  <c r="T184" i="55"/>
  <c r="T185" i="55"/>
  <c r="T186" i="55"/>
  <c r="T187" i="55"/>
  <c r="T188" i="55"/>
  <c r="T189" i="55"/>
  <c r="T190" i="55"/>
  <c r="T191" i="55"/>
  <c r="T192" i="55"/>
  <c r="T193" i="55"/>
  <c r="T194" i="55"/>
  <c r="T195" i="55"/>
  <c r="T196" i="55"/>
  <c r="T197" i="55"/>
  <c r="T198" i="55"/>
  <c r="T199" i="55"/>
  <c r="T200" i="55"/>
  <c r="T201" i="55"/>
  <c r="T202" i="55"/>
  <c r="T203" i="55"/>
  <c r="T204" i="55"/>
  <c r="T205" i="55"/>
  <c r="T206" i="55"/>
  <c r="T207" i="55"/>
  <c r="T208" i="55"/>
  <c r="T209" i="55"/>
  <c r="T210" i="55"/>
  <c r="T211" i="55"/>
  <c r="T212" i="55"/>
  <c r="T213" i="55"/>
  <c r="T214" i="55"/>
  <c r="T215" i="55"/>
  <c r="T216" i="55"/>
  <c r="T217" i="55"/>
  <c r="T218" i="55"/>
  <c r="T219" i="55"/>
  <c r="T220" i="55"/>
  <c r="T221" i="55"/>
  <c r="T222" i="55"/>
  <c r="T223" i="55"/>
  <c r="T224" i="55"/>
  <c r="T225" i="55"/>
  <c r="T226" i="55"/>
  <c r="T227" i="55"/>
  <c r="T228" i="55"/>
  <c r="T229" i="55"/>
  <c r="T230" i="55"/>
  <c r="T231" i="55"/>
  <c r="T232" i="55"/>
  <c r="T233" i="55"/>
  <c r="T234" i="55"/>
  <c r="T14" i="55"/>
  <c r="Y14" i="55" s="1"/>
  <c r="O12" i="66"/>
  <c r="O10" i="66" s="1"/>
  <c r="R12" i="66"/>
  <c r="N12" i="66"/>
  <c r="N10" i="66" s="1"/>
  <c r="Z35" i="55" l="1"/>
  <c r="AC37" i="55"/>
  <c r="AB37" i="55"/>
  <c r="AA37" i="55"/>
  <c r="AC36" i="55"/>
  <c r="AB36" i="55"/>
  <c r="AA36" i="55"/>
  <c r="AA35" i="55"/>
  <c r="AC35" i="55"/>
  <c r="AC34" i="55"/>
  <c r="AB34" i="55"/>
  <c r="AA34" i="55"/>
  <c r="AA20" i="55"/>
  <c r="AC24" i="55"/>
  <c r="AB21" i="55"/>
  <c r="AA28" i="55"/>
  <c r="Z20" i="55"/>
  <c r="AC31" i="55"/>
  <c r="AB31" i="55"/>
  <c r="AA31" i="55"/>
  <c r="AC30" i="55"/>
  <c r="AB30" i="55"/>
  <c r="AA30" i="55"/>
  <c r="AB24" i="55"/>
  <c r="AA24" i="55"/>
  <c r="AC23" i="55"/>
  <c r="AB23" i="55"/>
  <c r="AA23" i="55"/>
  <c r="AC32" i="55"/>
  <c r="AB32" i="55"/>
  <c r="AA32" i="55"/>
  <c r="AA21" i="55"/>
  <c r="Z21" i="55"/>
  <c r="AC17" i="55"/>
  <c r="AB17" i="55"/>
  <c r="AA17" i="55"/>
  <c r="Z17" i="55"/>
  <c r="V17" i="55"/>
  <c r="AC29" i="55"/>
  <c r="AB29" i="55"/>
  <c r="AA29" i="55"/>
  <c r="AB25" i="55"/>
  <c r="AA25" i="55"/>
  <c r="Z25" i="55"/>
  <c r="AC22" i="55"/>
  <c r="AB22" i="55"/>
  <c r="AA22" i="55"/>
  <c r="AC18" i="55"/>
  <c r="AB18" i="55"/>
  <c r="AA18" i="55"/>
  <c r="V15" i="55"/>
  <c r="AC33" i="55"/>
  <c r="AB33" i="55"/>
  <c r="AA33" i="55"/>
  <c r="Z28" i="55"/>
  <c r="AC28" i="55"/>
  <c r="AC27" i="55"/>
  <c r="AB27" i="55"/>
  <c r="AA27" i="55"/>
  <c r="AC26" i="55"/>
  <c r="AB26" i="55"/>
  <c r="AA26" i="55"/>
  <c r="AC20" i="55"/>
  <c r="AB20" i="55"/>
  <c r="AC19" i="55"/>
  <c r="AB19" i="55"/>
  <c r="AA19" i="55"/>
  <c r="AA14" i="55"/>
  <c r="AB14" i="55"/>
  <c r="AC14" i="55"/>
  <c r="Z14" i="55"/>
  <c r="V14" i="55"/>
  <c r="AG17" i="55"/>
  <c r="AG12" i="55" s="1"/>
  <c r="AC16" i="55"/>
  <c r="AC15" i="55"/>
  <c r="AF17" i="55"/>
  <c r="AB16" i="55"/>
  <c r="AB15" i="55"/>
  <c r="AE17" i="55"/>
  <c r="AA16" i="55"/>
  <c r="AA15" i="55"/>
  <c r="X12" i="55"/>
  <c r="AE14" i="55"/>
  <c r="AD14" i="55"/>
  <c r="AF14" i="55"/>
  <c r="S12" i="66"/>
  <c r="S10" i="66" s="1"/>
  <c r="R10" i="66"/>
  <c r="T12" i="66" l="1"/>
  <c r="Z12" i="55"/>
  <c r="V12" i="55"/>
  <c r="AB12" i="55"/>
  <c r="AC12" i="55"/>
  <c r="AE12" i="55"/>
  <c r="AA12" i="55"/>
  <c r="AF12" i="55"/>
  <c r="T10" i="66" l="1"/>
  <c r="P12" i="66" l="1"/>
  <c r="P10" i="66" l="1"/>
  <c r="Q12" i="66"/>
  <c r="Q10" i="66" s="1"/>
  <c r="K11" i="71"/>
  <c r="J11" i="71" l="1"/>
  <c r="O11" i="71"/>
  <c r="N11" i="71"/>
  <c r="M118" i="68" l="1"/>
  <c r="L28" i="68" s="1"/>
  <c r="M117" i="68"/>
  <c r="L27" i="68" s="1"/>
  <c r="M116" i="68"/>
  <c r="L26" i="68" s="1"/>
  <c r="M115" i="68"/>
  <c r="L25" i="68" s="1"/>
  <c r="M114" i="68"/>
  <c r="L24" i="68" s="1"/>
  <c r="M113" i="68"/>
  <c r="L23" i="68" s="1"/>
  <c r="M112" i="68"/>
  <c r="L22" i="68" s="1"/>
  <c r="M111" i="68"/>
  <c r="L21" i="68" s="1"/>
  <c r="M110" i="68"/>
  <c r="L20" i="68" s="1"/>
  <c r="Y103" i="68"/>
  <c r="D28" i="68" s="1"/>
  <c r="Y102" i="68"/>
  <c r="D27" i="68" s="1"/>
  <c r="Y101" i="68"/>
  <c r="D26" i="68" s="1"/>
  <c r="Y100" i="68"/>
  <c r="D25" i="68" s="1"/>
  <c r="Y99" i="68"/>
  <c r="D24" i="68" s="1"/>
  <c r="Y98" i="68"/>
  <c r="D23" i="68" s="1"/>
  <c r="Y97" i="68"/>
  <c r="D22" i="68" s="1"/>
  <c r="Y96" i="68"/>
  <c r="D21" i="68" s="1"/>
  <c r="Y95" i="68"/>
  <c r="D20" i="68" s="1"/>
  <c r="Y88" i="68" l="1"/>
  <c r="Y87" i="68"/>
  <c r="Y86" i="68"/>
  <c r="Y85" i="68"/>
  <c r="Y84" i="68"/>
  <c r="Y83" i="68"/>
  <c r="Y82" i="68"/>
  <c r="Y81" i="68"/>
  <c r="Y80" i="68"/>
  <c r="Y73" i="68"/>
  <c r="T16" i="68" s="1"/>
  <c r="Y72" i="68"/>
  <c r="Y71" i="68"/>
  <c r="Y70" i="68"/>
  <c r="Y69" i="68"/>
  <c r="Y68" i="68"/>
  <c r="Y67" i="68"/>
  <c r="Y66" i="68"/>
  <c r="Y65" i="68"/>
  <c r="Y58" i="68"/>
  <c r="L16" i="68" s="1"/>
  <c r="Y57" i="68"/>
  <c r="L15" i="68" s="1"/>
  <c r="Y56" i="68"/>
  <c r="L14" i="68" s="1"/>
  <c r="Y55" i="68"/>
  <c r="L13" i="68" s="1"/>
  <c r="Y54" i="68"/>
  <c r="L12" i="68" s="1"/>
  <c r="Y53" i="68"/>
  <c r="L11" i="68" s="1"/>
  <c r="Y52" i="68"/>
  <c r="L10" i="68" s="1"/>
  <c r="Y51" i="68"/>
  <c r="L9" i="68" s="1"/>
  <c r="Y50" i="68"/>
  <c r="L8" i="68" s="1"/>
  <c r="O28" i="68"/>
  <c r="G28" i="68"/>
  <c r="Y42" i="68"/>
  <c r="D15" i="68" s="1"/>
  <c r="Y35" i="68"/>
  <c r="D8" i="68" s="1"/>
  <c r="T8" i="68" l="1"/>
  <c r="T12" i="68"/>
  <c r="T10" i="68"/>
  <c r="T14" i="68"/>
  <c r="T11" i="68"/>
  <c r="T15" i="68"/>
  <c r="T9" i="68"/>
  <c r="T13" i="68"/>
  <c r="Y36" i="68" l="1"/>
  <c r="Y37" i="68"/>
  <c r="D10" i="68" s="1"/>
  <c r="Y38" i="68"/>
  <c r="Y39" i="68"/>
  <c r="Y40" i="68"/>
  <c r="Y41" i="68"/>
  <c r="Y43" i="68"/>
  <c r="O8" i="68"/>
  <c r="O15" i="68"/>
  <c r="O16" i="68"/>
  <c r="G21" i="68"/>
  <c r="G22" i="68"/>
  <c r="G24" i="68"/>
  <c r="G25" i="68"/>
  <c r="G26" i="68"/>
  <c r="G27" i="68"/>
  <c r="W9" i="68"/>
  <c r="W11" i="68"/>
  <c r="W12" i="68"/>
  <c r="W13" i="68"/>
  <c r="W14" i="68"/>
  <c r="W15" i="68"/>
  <c r="O21" i="68"/>
  <c r="O22" i="68"/>
  <c r="O24" i="68"/>
  <c r="O25" i="68"/>
  <c r="O26" i="68"/>
  <c r="O27" i="68"/>
  <c r="D14" i="68" l="1"/>
  <c r="G14" i="68" s="1"/>
  <c r="G15" i="68"/>
  <c r="D16" i="68"/>
  <c r="G16" i="68" s="1"/>
  <c r="D13" i="68"/>
  <c r="G13" i="68" s="1"/>
  <c r="D12" i="68"/>
  <c r="G12" i="68" s="1"/>
  <c r="D11" i="68"/>
  <c r="G11" i="68" s="1"/>
  <c r="D9" i="68"/>
  <c r="G9" i="68" s="1"/>
  <c r="O23" i="68"/>
  <c r="O20" i="68"/>
  <c r="G23" i="68"/>
  <c r="G20" i="68"/>
  <c r="W10" i="68"/>
  <c r="W8" i="68"/>
  <c r="G10" i="68"/>
  <c r="G8" i="68"/>
  <c r="O14" i="68"/>
  <c r="O13" i="68"/>
  <c r="O12" i="68"/>
  <c r="W16" i="68"/>
  <c r="O10" i="68"/>
  <c r="O9" i="68"/>
  <c r="O11" i="68"/>
  <c r="G17" i="26" l="1"/>
  <c r="H17" i="26"/>
  <c r="G18" i="26"/>
  <c r="H18" i="26"/>
  <c r="G19" i="26"/>
  <c r="H19" i="26"/>
  <c r="G20" i="26"/>
  <c r="H20" i="26"/>
  <c r="G21" i="26"/>
  <c r="H21" i="26"/>
  <c r="G22" i="26"/>
  <c r="H22" i="26"/>
  <c r="G24" i="26"/>
  <c r="H24" i="26"/>
  <c r="G25" i="26"/>
  <c r="H25" i="26"/>
  <c r="G26" i="26"/>
  <c r="H26" i="26"/>
  <c r="G28" i="26"/>
  <c r="H28" i="26"/>
  <c r="T28" i="26"/>
  <c r="G29" i="26"/>
  <c r="H29" i="26"/>
  <c r="G30" i="26"/>
  <c r="H30" i="26"/>
  <c r="G31" i="26"/>
  <c r="H31" i="26"/>
  <c r="G32" i="26"/>
  <c r="H32" i="26"/>
  <c r="T32" i="26"/>
  <c r="F34" i="26"/>
  <c r="H34" i="26" s="1"/>
  <c r="G35" i="26"/>
  <c r="H35" i="26"/>
  <c r="T35" i="26"/>
  <c r="G36" i="26"/>
  <c r="H36" i="26"/>
  <c r="G38" i="26"/>
  <c r="H38" i="26"/>
  <c r="G39" i="26"/>
  <c r="H39" i="26"/>
  <c r="T39" i="26"/>
  <c r="G40" i="26"/>
  <c r="H40" i="26"/>
  <c r="F42" i="26"/>
  <c r="G42" i="26" s="1"/>
  <c r="T42" i="26"/>
  <c r="G43" i="26"/>
  <c r="H43" i="26"/>
  <c r="G44" i="26"/>
  <c r="H44" i="26"/>
  <c r="H42" i="26" l="1"/>
  <c r="S17" i="26" s="1"/>
  <c r="G34" i="26"/>
  <c r="S15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nilton.mendes</author>
  </authors>
  <commentList>
    <comment ref="Z9" authorId="0" shapeId="0" xr:uid="{A4FDF7C6-7D67-4DA9-B18A-0CB1634D9DF1}">
      <text>
        <r>
          <rPr>
            <sz val="8"/>
            <color indexed="81"/>
            <rFont val="Tahoma"/>
            <family val="2"/>
          </rPr>
          <t>SÓ CONSIDERAR ESTE VALOR QUANDO A ESTACA FOR ESCAVADA.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Roberto</author>
  </authors>
  <commentList>
    <comment ref="R8" authorId="0" shapeId="0" xr:uid="{00000000-0006-0000-0200-000001000000}">
      <text>
        <r>
          <rPr>
            <b/>
            <sz val="5"/>
            <color indexed="81"/>
            <rFont val="Calibri"/>
            <family val="2"/>
            <scheme val="minor"/>
          </rPr>
          <t>FOLGA (M):</t>
        </r>
        <r>
          <rPr>
            <sz val="5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<sst xmlns="http://schemas.openxmlformats.org/spreadsheetml/2006/main" count="630" uniqueCount="239">
  <si>
    <t>www.jcaengenharia.com.br</t>
  </si>
  <si>
    <t>Tel. (71) 3503-0000 / Fax: (71) 3503-0001</t>
  </si>
  <si>
    <t>Rua Frederico Simões, 153 – Sl 1409/1410/1411 - Edf Orlando Gomes</t>
  </si>
  <si>
    <t>Caminho das Árvores - Salvador / BA – CEP: 41.820-774</t>
  </si>
  <si>
    <t>volume de concreto</t>
  </si>
  <si>
    <t>altura</t>
  </si>
  <si>
    <t>largura</t>
  </si>
  <si>
    <t>quant</t>
  </si>
  <si>
    <t>dimensões (m)</t>
  </si>
  <si>
    <t>vol concreto</t>
  </si>
  <si>
    <t>forma</t>
  </si>
  <si>
    <t>totais</t>
  </si>
  <si>
    <r>
      <t>m</t>
    </r>
    <r>
      <rPr>
        <vertAlign val="superscript"/>
        <sz val="8"/>
        <rFont val="Calibri"/>
        <family val="2"/>
      </rPr>
      <t>3</t>
    </r>
  </si>
  <si>
    <t>quadro de aços</t>
  </si>
  <si>
    <t>CA50</t>
  </si>
  <si>
    <t>CA60</t>
  </si>
  <si>
    <t>bitola</t>
  </si>
  <si>
    <t>soma</t>
  </si>
  <si>
    <t>prancha</t>
  </si>
  <si>
    <t>peso (kg)</t>
  </si>
  <si>
    <t>PROJETO:</t>
  </si>
  <si>
    <t>área</t>
  </si>
  <si>
    <t>comp</t>
  </si>
  <si>
    <r>
      <t>m</t>
    </r>
    <r>
      <rPr>
        <vertAlign val="superscript"/>
        <sz val="8"/>
        <rFont val="Calibri"/>
        <family val="2"/>
      </rPr>
      <t>2</t>
    </r>
  </si>
  <si>
    <t>KG</t>
  </si>
  <si>
    <t>15/65</t>
  </si>
  <si>
    <t>16/65</t>
  </si>
  <si>
    <t>17/65</t>
  </si>
  <si>
    <t>18/65</t>
  </si>
  <si>
    <t>19/65</t>
  </si>
  <si>
    <t>20/65</t>
  </si>
  <si>
    <t>21/65</t>
  </si>
  <si>
    <t>22/65-1</t>
  </si>
  <si>
    <t>22/65-2</t>
  </si>
  <si>
    <t>MEMORIAL DE QUANTITATIVO - ESCADA</t>
  </si>
  <si>
    <t>Escada</t>
  </si>
  <si>
    <t>ESCADA 1</t>
  </si>
  <si>
    <t>ESCADA 2</t>
  </si>
  <si>
    <t>ESCADA 3</t>
  </si>
  <si>
    <t>SEÇÃO  C-C</t>
  </si>
  <si>
    <t>SEÇÃO  A-A</t>
  </si>
  <si>
    <t>SEÇÃO B-B 1</t>
  </si>
  <si>
    <t>SEÇÃO B-B 2</t>
  </si>
  <si>
    <t>SEÇÃO  B-B 3</t>
  </si>
  <si>
    <t>SEÇÃO  B-B 4</t>
  </si>
  <si>
    <t>SEÇÃO A-A</t>
  </si>
  <si>
    <t>SEÇÃO B-B</t>
  </si>
  <si>
    <t>SEÇÃO C-C</t>
  </si>
  <si>
    <t>ESCADA 4</t>
  </si>
  <si>
    <t>SEÇÃO AA</t>
  </si>
  <si>
    <t>SEÇÃO BB</t>
  </si>
  <si>
    <t>SEÇÃO CC</t>
  </si>
  <si>
    <t>ESCADA 5</t>
  </si>
  <si>
    <t>ESCADA 6</t>
  </si>
  <si>
    <t>PRANCHAS</t>
  </si>
  <si>
    <t>M2</t>
  </si>
  <si>
    <t>M3</t>
  </si>
  <si>
    <t>M</t>
  </si>
  <si>
    <t>2.0</t>
  </si>
  <si>
    <t>3.0</t>
  </si>
  <si>
    <t>ÁREA</t>
  </si>
  <si>
    <t>QTDE.</t>
  </si>
  <si>
    <t>PRANCHA</t>
  </si>
  <si>
    <t>ESCAV.</t>
  </si>
  <si>
    <t>DIMENSÕES</t>
  </si>
  <si>
    <t>BITOLA</t>
  </si>
  <si>
    <t>PESO</t>
  </si>
  <si>
    <t>CLIENTE:</t>
  </si>
  <si>
    <t>OBRA:</t>
  </si>
  <si>
    <t>OBSERVAÇÃO:</t>
  </si>
  <si>
    <t>FATOR</t>
  </si>
  <si>
    <t>FORMA</t>
  </si>
  <si>
    <t>OS SERVIÇOS DE ARMAÇÃO UTILIZADO NESTE LEVANTAMENTO JÁ ESTÃO CONTEMPLANDO A PERDA DE 10% SOBRE A FERRAGEM QUE TAMBÉM ESTÁ SENDO CONSIDERADO NOS QUADROS DE AÇO DISPONIBILIZADO PELO CALCULISTA, PORTANTO DEVE-SE DESCONTAR ESTES 10%.</t>
  </si>
  <si>
    <t>DADOS INICIAIS DO PROJETO:</t>
  </si>
  <si>
    <t>LOCAL:</t>
  </si>
  <si>
    <t>REVISÃO:</t>
  </si>
  <si>
    <t>DATA:</t>
  </si>
  <si>
    <t>COMPREENDEM ESTE TRABALHO:</t>
  </si>
  <si>
    <t>ITEM</t>
  </si>
  <si>
    <t>DESCRIÇÃO</t>
  </si>
  <si>
    <t>CÓDIGO ABA</t>
  </si>
  <si>
    <t>1.0</t>
  </si>
  <si>
    <t>OBSERVAÇÕES FINAIS</t>
  </si>
  <si>
    <t>DADOS INICIAIS</t>
  </si>
  <si>
    <t>RESULTADOS</t>
  </si>
  <si>
    <t>ELEMENTO</t>
  </si>
  <si>
    <t>FOLHA DE ROSTO - MEMÓRIA DE CÁLCULO</t>
  </si>
  <si>
    <t>TIPO DE ELEMENTO</t>
  </si>
  <si>
    <t>COMP.</t>
  </si>
  <si>
    <t>LARG.</t>
  </si>
  <si>
    <t>MC-AR</t>
  </si>
  <si>
    <t>PÉ DIREITO SIMPLES</t>
  </si>
  <si>
    <t>PÉ DIREITO DUPLO</t>
  </si>
  <si>
    <t>AÇO CA-50 ø6.3mm</t>
  </si>
  <si>
    <t>AÇO CA-50 ø8.0mm</t>
  </si>
  <si>
    <t>AÇO CA-50 ø10.0mm</t>
  </si>
  <si>
    <t>AÇO CA-50 ø12.5mm</t>
  </si>
  <si>
    <t>AÇO CA-50 ø16.0mm</t>
  </si>
  <si>
    <t>AÇO CA-50 ø20.0mm</t>
  </si>
  <si>
    <t>AÇO CA-50 ø25.0mm</t>
  </si>
  <si>
    <t>AÇO CA-60 ø5.0mm</t>
  </si>
  <si>
    <t xml:space="preserve">COM DESC. </t>
  </si>
  <si>
    <t xml:space="preserve">SEM DESC. </t>
  </si>
  <si>
    <t>RESUMO GERAL SUPERESTRUTURA (PILAR E VIGA)</t>
  </si>
  <si>
    <t>RESUMO GERAL SUPERESTRUTURA (LAJE)</t>
  </si>
  <si>
    <t>RESUMO</t>
  </si>
  <si>
    <t>4.0</t>
  </si>
  <si>
    <t>BLOCO</t>
  </si>
  <si>
    <t>AÇO CA-50 ø32.0mm</t>
  </si>
  <si>
    <t>CONCRETO</t>
  </si>
  <si>
    <t>ALTURA 1</t>
  </si>
  <si>
    <t>ALTURA 2</t>
  </si>
  <si>
    <t>IMPERMEABILIZAÇÃO</t>
  </si>
  <si>
    <t/>
  </si>
  <si>
    <t>REAT.</t>
  </si>
  <si>
    <t>RESUMO GERAL INFRAESTRUTURA (BALDRAMES)</t>
  </si>
  <si>
    <t>32.0</t>
  </si>
  <si>
    <t>QUADRO GERAL DE FERRAGENS DE INFRAESTRUTURA (BALDRAMES)</t>
  </si>
  <si>
    <t>QUADRO GERAL DE FERRAGENS DE SUPERESTRUTURA (PILARES E VIGAS)</t>
  </si>
  <si>
    <t>QUADRO GERAL DE FERRAGENS DE SUPERESTRUTURA (LAJES)</t>
  </si>
  <si>
    <t>5.0</t>
  </si>
  <si>
    <t>FORMAS</t>
  </si>
  <si>
    <t>MEMÓRIA DE CÁLCULO DE INFRAESTRUTURA - VIGAS BALDRAME</t>
  </si>
  <si>
    <t>MEMÓRIA DE CÁLCULO DE ARMADURA GERAL</t>
  </si>
  <si>
    <t>NÍVEL</t>
  </si>
  <si>
    <t>CONCRETO (30MPA PISO)</t>
  </si>
  <si>
    <t>LONA PLÁSTCA</t>
  </si>
  <si>
    <t>ESPESSURA</t>
  </si>
  <si>
    <t>COMPACTAÇÃO DE SOLOS COM PLACA VIBRATÓRIA</t>
  </si>
  <si>
    <t>RESUMO GERAL SUPERESTRUTURA (LAJE EM CONTATO COM O SOLO)</t>
  </si>
  <si>
    <t>QUADRO GERAL DE FERRAGENS DE SUPERESTRUTURA (LAJE EM CONTATO COM O SOLO)</t>
  </si>
  <si>
    <t>INFRAESTRUTURA E SUPERESTRUTURA</t>
  </si>
  <si>
    <t>1º) QUANTITATIVOS DE ARMADURA RETIRADOS DOS QUADROS NAS PRANCHAS.</t>
  </si>
  <si>
    <t>LASTRO DE CONCRETO</t>
  </si>
  <si>
    <t>VOL CONCRETO (30MPA)</t>
  </si>
  <si>
    <t>CARGA</t>
  </si>
  <si>
    <t>MC-INF-BLD</t>
  </si>
  <si>
    <t>ALTURA</t>
  </si>
  <si>
    <t>MC-INF-PIS</t>
  </si>
  <si>
    <t>MEMÓRIA DE CÁLCULO DE INFRAESTRUTURA - PISO/LAJE EM CONTATO COM O SOLO</t>
  </si>
  <si>
    <t>MC-SUP-PIL</t>
  </si>
  <si>
    <t>COND.</t>
  </si>
  <si>
    <t>PILAR RET.</t>
  </si>
  <si>
    <t>PILAR CIRC.</t>
  </si>
  <si>
    <t>RETANG.</t>
  </si>
  <si>
    <t>CIRC.</t>
  </si>
  <si>
    <t>PER.</t>
  </si>
  <si>
    <t>PAVIMENTO (NÍVEL)</t>
  </si>
  <si>
    <t>RET.</t>
  </si>
  <si>
    <t>PILAR RETANGULAR</t>
  </si>
  <si>
    <t>Á. SEC. &gt; 0,25M2</t>
  </si>
  <si>
    <t>Á. SEC. &lt;= 0,25M2</t>
  </si>
  <si>
    <t>PILAR CIRCULAR</t>
  </si>
  <si>
    <t>Á. SEC. &gt; 0,28M2</t>
  </si>
  <si>
    <t>Á. SEC. &lt;= 0,28M2</t>
  </si>
  <si>
    <t>MEMÓRIA DE CÁLCULO DE SUPERESTRUTURA - PILARES</t>
  </si>
  <si>
    <t>TRAMO</t>
  </si>
  <si>
    <t>COMPRIMENTO</t>
  </si>
  <si>
    <t>QUADRO GERAL DE FERRAGENS DE SUPERESTRUTURA (ESCADAS)</t>
  </si>
  <si>
    <t>RESUMO GERAL SUPERESTRUTURA (ESCADAS)</t>
  </si>
  <si>
    <t>EDIFICAÇÃO:</t>
  </si>
  <si>
    <t>MEMÓRIA DE CÁLCULO DE ESTRUTURA DE FUNDAÇÃO - BLOCOS E ESTACAS</t>
  </si>
  <si>
    <t>DADOS INICIAS</t>
  </si>
  <si>
    <t>ALT. ESCAV.</t>
  </si>
  <si>
    <t>REATERRO</t>
  </si>
  <si>
    <t>BOTA-FORA</t>
  </si>
  <si>
    <t>COMPACT.</t>
  </si>
  <si>
    <t>LASTRO</t>
  </si>
  <si>
    <t>ESTACAS</t>
  </si>
  <si>
    <t>CÁLCULO AREA</t>
  </si>
  <si>
    <t>DIM1</t>
  </si>
  <si>
    <t>DIM2</t>
  </si>
  <si>
    <t>PERÍMETRO</t>
  </si>
  <si>
    <t>H</t>
  </si>
  <si>
    <t>TIPO</t>
  </si>
  <si>
    <t>Ф (m)</t>
  </si>
  <si>
    <t>TOTAL (M)</t>
  </si>
  <si>
    <t>ESCAVA.</t>
  </si>
  <si>
    <t>ø</t>
  </si>
  <si>
    <t>COMPRIMENTO TOTAL</t>
  </si>
  <si>
    <t>Dados gerais</t>
  </si>
  <si>
    <t>folga escav.</t>
  </si>
  <si>
    <t>empolamento</t>
  </si>
  <si>
    <t>compactação</t>
  </si>
  <si>
    <t>MEMÓRIA DE CÁLCULO DE INFRAESTRUTURA - BLOCOS E ESTACAS</t>
  </si>
  <si>
    <t>MC-INF-BE</t>
  </si>
  <si>
    <t>VOL. CONCRETO 30MPA</t>
  </si>
  <si>
    <t>QTDE TOT.</t>
  </si>
  <si>
    <t>RESUMO GERAL INFRAESTRUTURA (BLOCOS E ESTACAS)</t>
  </si>
  <si>
    <t>QUADRO GERAL DE FERRAGENS DE INFRAESTRUTURA (BLOCOS E ESTACAS)</t>
  </si>
  <si>
    <t>PISO 15CM</t>
  </si>
  <si>
    <t>DMT (KM)</t>
  </si>
  <si>
    <t>empolamento estaca</t>
  </si>
  <si>
    <t>Dens. Solo solto (T/m³)</t>
  </si>
  <si>
    <t>Dens. Solo natural (T/m³)</t>
  </si>
  <si>
    <t>Dens. Entulho solto (T/m³)</t>
  </si>
  <si>
    <t>Dens. Concreto simples (T/m³)</t>
  </si>
  <si>
    <t>TRANSPORTE E ENTULHO</t>
  </si>
  <si>
    <t>VOLUME BLOCO (M3)</t>
  </si>
  <si>
    <t>VOLUME ESC. ESTACA (M3)</t>
  </si>
  <si>
    <t>VOLUME ARRAS. CAB. DE ESTACA. (M3)</t>
  </si>
  <si>
    <t>VOLUME TOTAL (M3)</t>
  </si>
  <si>
    <t>MERCADO DE PESCADOS</t>
  </si>
  <si>
    <t>BAHIA PESCA S.A.</t>
  </si>
  <si>
    <t>VALENÇA - BA</t>
  </si>
  <si>
    <t>TR 37</t>
  </si>
  <si>
    <t>TERREO</t>
  </si>
  <si>
    <t>1</t>
  </si>
  <si>
    <t>2</t>
  </si>
  <si>
    <t>3</t>
  </si>
  <si>
    <t>4</t>
  </si>
  <si>
    <t>5</t>
  </si>
  <si>
    <t>6</t>
  </si>
  <si>
    <t>LASTRO DE BRITA</t>
  </si>
  <si>
    <t>ETE</t>
  </si>
  <si>
    <t>B61=B62</t>
  </si>
  <si>
    <t>B63=B64=B65=B66</t>
  </si>
  <si>
    <t>14</t>
  </si>
  <si>
    <t>13</t>
  </si>
  <si>
    <t>VF1</t>
  </si>
  <si>
    <t>VF2</t>
  </si>
  <si>
    <t>VF3</t>
  </si>
  <si>
    <t>VF4</t>
  </si>
  <si>
    <t>VF5</t>
  </si>
  <si>
    <t>VF6</t>
  </si>
  <si>
    <t>VF7</t>
  </si>
  <si>
    <t>LAJE 20CM</t>
  </si>
  <si>
    <t>L1</t>
  </si>
  <si>
    <t>L2</t>
  </si>
  <si>
    <t>L4</t>
  </si>
  <si>
    <t>L5</t>
  </si>
  <si>
    <t>L3</t>
  </si>
  <si>
    <t>P61=P62</t>
  </si>
  <si>
    <t>P63=P65</t>
  </si>
  <si>
    <t>P64=P66</t>
  </si>
  <si>
    <t>BLOC-TER</t>
  </si>
  <si>
    <t>01</t>
  </si>
  <si>
    <t>9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</si>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</sst>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dd/mm/yy;@"/>
    <numFmt numFmtId="167" formatCode="_(* #,##0.0000_);_(* \(#,##0.0000\);_(* &quot;-&quot;??_);_(@_)"/>
  </numFmts>
  <fonts count="6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vertAlign val="superscript"/>
      <sz val="8"/>
      <name val="Calibri"/>
      <family val="2"/>
    </font>
    <font>
      <sz val="11"/>
      <color theme="1"/>
      <name val="Calibri"/>
      <family val="2"/>
      <scheme val="minor"/>
    </font>
    <font>
      <sz val="9"/>
      <color rgb="FF781F1C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b/>
      <sz val="8"/>
      <color theme="1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9"/>
      <color theme="5" tint="-0.249977111117893"/>
      <name val="Calibri"/>
      <family val="2"/>
      <scheme val="minor"/>
    </font>
    <font>
      <b/>
      <sz val="6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54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Arial"/>
      <family val="2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5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6"/>
      <color theme="0" tint="-0.14999847407452621"/>
      <name val="Calibri"/>
      <family val="2"/>
      <scheme val="minor"/>
    </font>
    <font>
      <sz val="6"/>
      <name val="Calibri"/>
      <family val="2"/>
      <scheme val="minor"/>
    </font>
    <font>
      <u/>
      <sz val="6"/>
      <color theme="0" tint="-0.14999847407452621"/>
      <name val="Calibri"/>
      <family val="2"/>
      <scheme val="minor"/>
    </font>
    <font>
      <b/>
      <sz val="8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6"/>
      <color rgb="FFFF0000"/>
      <name val="Calibri"/>
      <family val="2"/>
      <scheme val="minor"/>
    </font>
    <font>
      <sz val="8"/>
      <name val="Arial"/>
      <family val="2"/>
    </font>
    <font>
      <sz val="6"/>
      <color theme="0"/>
      <name val="Calibri"/>
      <family val="2"/>
      <scheme val="minor"/>
    </font>
    <font>
      <b/>
      <sz val="5"/>
      <color indexed="81"/>
      <name val="Calibri"/>
      <family val="2"/>
      <scheme val="minor"/>
    </font>
    <font>
      <sz val="5"/>
      <color indexed="81"/>
      <name val="Segoe UI"/>
      <family val="2"/>
    </font>
    <font>
      <sz val="8"/>
      <color theme="0" tint="-0.1499984740745262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name val="Arial"/>
    </font>
    <font>
      <sz val="8"/>
      <color indexed="81"/>
      <name val="Tahoma"/>
      <family val="2"/>
    </font>
    <font>
      <b/>
      <sz val="6"/>
      <color theme="0" tint="-0.1499984740745262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781F1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9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1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572">
    <xf numFmtId="0" fontId="0" fillId="0" borderId="0" xfId="0"/>
    <xf numFmtId="0" fontId="3" fillId="0" borderId="0" xfId="0" applyFont="1" applyFill="1" applyBorder="1" applyAlignment="1">
      <alignment vertical="center"/>
    </xf>
    <xf numFmtId="164" fontId="3" fillId="0" borderId="0" xfId="1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164" fontId="3" fillId="2" borderId="0" xfId="1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164" fontId="10" fillId="0" borderId="0" xfId="1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" fontId="10" fillId="0" borderId="0" xfId="0" applyNumberFormat="1" applyFont="1" applyFill="1" applyBorder="1" applyAlignment="1">
      <alignment horizontal="left" vertical="center"/>
    </xf>
    <xf numFmtId="16" fontId="10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164" fontId="10" fillId="2" borderId="0" xfId="1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2" fontId="11" fillId="0" borderId="0" xfId="1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Fill="1" applyBorder="1" applyAlignment="1">
      <alignment horizontal="right" vertical="center" wrapText="1"/>
    </xf>
    <xf numFmtId="2" fontId="11" fillId="0" borderId="0" xfId="10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11" fillId="0" borderId="0" xfId="10" applyNumberFormat="1" applyFont="1" applyFill="1" applyBorder="1" applyAlignment="1">
      <alignment horizontal="right" vertical="center" wrapText="1"/>
    </xf>
    <xf numFmtId="2" fontId="11" fillId="0" borderId="2" xfId="0" quotePrefix="1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11" fillId="0" borderId="1" xfId="1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right" vertical="center"/>
    </xf>
    <xf numFmtId="2" fontId="11" fillId="3" borderId="1" xfId="0" applyNumberFormat="1" applyFont="1" applyFill="1" applyBorder="1" applyAlignment="1">
      <alignment horizontal="right" vertical="center" wrapText="1"/>
    </xf>
    <xf numFmtId="2" fontId="11" fillId="3" borderId="2" xfId="0" quotePrefix="1" applyNumberFormat="1" applyFont="1" applyFill="1" applyBorder="1" applyAlignment="1">
      <alignment horizontal="right" vertical="center" wrapText="1"/>
    </xf>
    <xf numFmtId="49" fontId="11" fillId="3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left" vertical="center" wrapText="1"/>
    </xf>
    <xf numFmtId="2" fontId="11" fillId="0" borderId="5" xfId="0" applyNumberFormat="1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2" fontId="11" fillId="0" borderId="5" xfId="10" applyNumberFormat="1" applyFont="1" applyFill="1" applyBorder="1" applyAlignment="1">
      <alignment vertical="center"/>
    </xf>
    <xf numFmtId="2" fontId="11" fillId="0" borderId="8" xfId="10" applyNumberFormat="1" applyFont="1" applyFill="1" applyBorder="1" applyAlignment="1">
      <alignment vertical="center"/>
    </xf>
    <xf numFmtId="49" fontId="11" fillId="3" borderId="4" xfId="0" applyNumberFormat="1" applyFont="1" applyFill="1" applyBorder="1" applyAlignment="1">
      <alignment horizontal="center" vertical="center"/>
    </xf>
    <xf numFmtId="49" fontId="11" fillId="3" borderId="5" xfId="0" applyNumberFormat="1" applyFont="1" applyFill="1" applyBorder="1" applyAlignment="1">
      <alignment horizontal="center" vertical="center"/>
    </xf>
    <xf numFmtId="49" fontId="11" fillId="3" borderId="8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left" vertical="center" wrapText="1"/>
    </xf>
    <xf numFmtId="165" fontId="11" fillId="5" borderId="1" xfId="0" applyNumberFormat="1" applyFont="1" applyFill="1" applyBorder="1" applyAlignment="1">
      <alignment horizontal="left" vertical="center" wrapText="1"/>
    </xf>
    <xf numFmtId="165" fontId="11" fillId="6" borderId="1" xfId="0" applyNumberFormat="1" applyFont="1" applyFill="1" applyBorder="1" applyAlignment="1">
      <alignment horizontal="left" vertical="center" wrapText="1"/>
    </xf>
    <xf numFmtId="2" fontId="11" fillId="6" borderId="1" xfId="10" applyNumberFormat="1" applyFont="1" applyFill="1" applyBorder="1" applyAlignment="1">
      <alignment horizontal="right" vertical="center"/>
    </xf>
    <xf numFmtId="2" fontId="11" fillId="5" borderId="9" xfId="10" applyNumberFormat="1" applyFont="1" applyFill="1" applyBorder="1" applyAlignment="1">
      <alignment horizontal="center" vertical="center" wrapText="1"/>
    </xf>
    <xf numFmtId="2" fontId="5" fillId="5" borderId="10" xfId="0" applyNumberFormat="1" applyFont="1" applyFill="1" applyBorder="1" applyAlignment="1">
      <alignment horizontal="center" vertical="center"/>
    </xf>
    <xf numFmtId="2" fontId="11" fillId="5" borderId="10" xfId="0" applyNumberFormat="1" applyFont="1" applyFill="1" applyBorder="1" applyAlignment="1">
      <alignment horizontal="center" vertical="center" wrapText="1"/>
    </xf>
    <xf numFmtId="2" fontId="11" fillId="5" borderId="11" xfId="10" applyNumberFormat="1" applyFont="1" applyFill="1" applyBorder="1" applyAlignment="1">
      <alignment horizontal="center" vertical="center" wrapText="1"/>
    </xf>
    <xf numFmtId="2" fontId="11" fillId="5" borderId="9" xfId="10" applyNumberFormat="1" applyFont="1" applyFill="1" applyBorder="1" applyAlignment="1">
      <alignment horizontal="left" vertical="center" wrapText="1"/>
    </xf>
    <xf numFmtId="2" fontId="5" fillId="5" borderId="10" xfId="0" applyNumberFormat="1" applyFont="1" applyFill="1" applyBorder="1" applyAlignment="1">
      <alignment vertical="center"/>
    </xf>
    <xf numFmtId="165" fontId="11" fillId="5" borderId="10" xfId="0" applyNumberFormat="1" applyFont="1" applyFill="1" applyBorder="1" applyAlignment="1">
      <alignment horizontal="left" vertical="center" wrapText="1"/>
    </xf>
    <xf numFmtId="2" fontId="11" fillId="5" borderId="11" xfId="10" applyNumberFormat="1" applyFont="1" applyFill="1" applyBorder="1" applyAlignment="1">
      <alignment horizontal="left" vertical="center" wrapText="1"/>
    </xf>
    <xf numFmtId="2" fontId="11" fillId="5" borderId="10" xfId="0" applyNumberFormat="1" applyFont="1" applyFill="1" applyBorder="1" applyAlignment="1">
      <alignment horizontal="left" vertical="center" wrapText="1"/>
    </xf>
    <xf numFmtId="2" fontId="11" fillId="5" borderId="11" xfId="0" applyNumberFormat="1" applyFont="1" applyFill="1" applyBorder="1" applyAlignment="1">
      <alignment horizontal="left" vertical="center" wrapText="1"/>
    </xf>
    <xf numFmtId="2" fontId="11" fillId="4" borderId="9" xfId="10" applyNumberFormat="1" applyFont="1" applyFill="1" applyBorder="1" applyAlignment="1">
      <alignment horizontal="left" vertical="center" wrapText="1"/>
    </xf>
    <xf numFmtId="2" fontId="5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left" vertical="center" wrapText="1"/>
    </xf>
    <xf numFmtId="2" fontId="11" fillId="4" borderId="11" xfId="0" applyNumberFormat="1" applyFont="1" applyFill="1" applyBorder="1" applyAlignment="1">
      <alignment horizontal="left" vertical="center" wrapText="1"/>
    </xf>
    <xf numFmtId="2" fontId="11" fillId="4" borderId="10" xfId="0" applyNumberFormat="1" applyFont="1" applyFill="1" applyBorder="1" applyAlignment="1">
      <alignment horizontal="right" vertical="center" wrapText="1"/>
    </xf>
    <xf numFmtId="2" fontId="11" fillId="4" borderId="11" xfId="10" applyNumberFormat="1" applyFont="1" applyFill="1" applyBorder="1" applyAlignment="1">
      <alignment horizontal="right" vertical="center" wrapText="1"/>
    </xf>
    <xf numFmtId="2" fontId="11" fillId="4" borderId="10" xfId="0" applyNumberFormat="1" applyFont="1" applyFill="1" applyBorder="1" applyAlignment="1">
      <alignment horizontal="center" vertical="center" wrapText="1"/>
    </xf>
    <xf numFmtId="2" fontId="11" fillId="4" borderId="11" xfId="0" applyNumberFormat="1" applyFont="1" applyFill="1" applyBorder="1" applyAlignment="1">
      <alignment horizontal="center" vertical="center" wrapText="1"/>
    </xf>
    <xf numFmtId="165" fontId="11" fillId="4" borderId="10" xfId="0" applyNumberFormat="1" applyFont="1" applyFill="1" applyBorder="1" applyAlignment="1">
      <alignment horizontal="left" vertical="center" wrapText="1"/>
    </xf>
    <xf numFmtId="2" fontId="11" fillId="4" borderId="11" xfId="10" applyNumberFormat="1" applyFont="1" applyFill="1" applyBorder="1" applyAlignment="1">
      <alignment horizontal="left" vertical="center" wrapText="1"/>
    </xf>
    <xf numFmtId="2" fontId="11" fillId="6" borderId="9" xfId="10" applyNumberFormat="1" applyFont="1" applyFill="1" applyBorder="1" applyAlignment="1">
      <alignment horizontal="left" vertical="center" wrapText="1"/>
    </xf>
    <xf numFmtId="2" fontId="5" fillId="6" borderId="10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horizontal="left" vertical="center" wrapText="1"/>
    </xf>
    <xf numFmtId="2" fontId="11" fillId="6" borderId="11" xfId="1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/>
    </xf>
    <xf numFmtId="164" fontId="19" fillId="0" borderId="0" xfId="10" applyFont="1" applyFill="1" applyBorder="1" applyAlignment="1">
      <alignment vertical="center"/>
    </xf>
    <xf numFmtId="164" fontId="22" fillId="0" borderId="1" xfId="10" applyFont="1" applyFill="1" applyBorder="1" applyAlignment="1">
      <alignment horizontal="center" vertical="center"/>
    </xf>
    <xf numFmtId="0" fontId="20" fillId="9" borderId="13" xfId="0" applyFont="1" applyFill="1" applyBorder="1" applyAlignment="1">
      <alignment vertical="center"/>
    </xf>
    <xf numFmtId="164" fontId="22" fillId="0" borderId="1" xfId="10" applyFont="1" applyFill="1" applyBorder="1" applyAlignment="1">
      <alignment vertical="center"/>
    </xf>
    <xf numFmtId="49" fontId="20" fillId="3" borderId="1" xfId="0" applyNumberFormat="1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9" fillId="0" borderId="0" xfId="0" applyFont="1"/>
    <xf numFmtId="0" fontId="27" fillId="0" borderId="0" xfId="0" applyFont="1" applyFill="1" applyBorder="1" applyAlignment="1">
      <alignment horizontal="right" vertical="center"/>
    </xf>
    <xf numFmtId="4" fontId="30" fillId="0" borderId="0" xfId="0" applyNumberFormat="1" applyFont="1" applyFill="1" applyBorder="1" applyAlignment="1">
      <alignment horizontal="right" vertical="center"/>
    </xf>
    <xf numFmtId="49" fontId="28" fillId="0" borderId="0" xfId="0" applyNumberFormat="1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vertical="center"/>
    </xf>
    <xf numFmtId="49" fontId="27" fillId="0" borderId="0" xfId="0" applyNumberFormat="1" applyFont="1" applyFill="1" applyBorder="1" applyAlignment="1">
      <alignment horizontal="left" vertical="center"/>
    </xf>
    <xf numFmtId="49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4" fontId="31" fillId="0" borderId="0" xfId="0" applyNumberFormat="1" applyFont="1" applyFill="1" applyBorder="1" applyAlignment="1">
      <alignment vertical="center"/>
    </xf>
    <xf numFmtId="49" fontId="28" fillId="0" borderId="0" xfId="0" applyNumberFormat="1" applyFont="1" applyFill="1" applyBorder="1" applyAlignment="1">
      <alignment horizontal="left" vertical="center"/>
    </xf>
    <xf numFmtId="49" fontId="28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vertical="center"/>
    </xf>
    <xf numFmtId="0" fontId="24" fillId="8" borderId="0" xfId="0" applyFont="1" applyFill="1"/>
    <xf numFmtId="0" fontId="24" fillId="8" borderId="22" xfId="0" applyFont="1" applyFill="1" applyBorder="1"/>
    <xf numFmtId="0" fontId="24" fillId="8" borderId="0" xfId="0" applyFont="1" applyFill="1" applyBorder="1"/>
    <xf numFmtId="0" fontId="24" fillId="8" borderId="23" xfId="0" applyFont="1" applyFill="1" applyBorder="1"/>
    <xf numFmtId="0" fontId="24" fillId="0" borderId="22" xfId="0" applyFont="1" applyBorder="1"/>
    <xf numFmtId="0" fontId="34" fillId="0" borderId="0" xfId="0" applyFont="1" applyBorder="1"/>
    <xf numFmtId="0" fontId="34" fillId="0" borderId="23" xfId="0" applyFont="1" applyBorder="1"/>
    <xf numFmtId="164" fontId="36" fillId="0" borderId="0" xfId="1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164" fontId="37" fillId="0" borderId="0" xfId="10" applyFont="1" applyFill="1" applyBorder="1" applyAlignment="1">
      <alignment vertical="center"/>
    </xf>
    <xf numFmtId="0" fontId="38" fillId="0" borderId="0" xfId="0" applyFont="1" applyBorder="1" applyAlignment="1">
      <alignment horizontal="center"/>
    </xf>
    <xf numFmtId="0" fontId="38" fillId="0" borderId="0" xfId="0" applyFont="1" applyBorder="1" applyAlignment="1"/>
    <xf numFmtId="0" fontId="39" fillId="0" borderId="0" xfId="0" applyFont="1" applyBorder="1" applyAlignment="1"/>
    <xf numFmtId="0" fontId="42" fillId="0" borderId="0" xfId="1" applyFont="1" applyFill="1" applyBorder="1" applyAlignment="1">
      <alignment horizontal="center" vertical="center"/>
    </xf>
    <xf numFmtId="0" fontId="41" fillId="0" borderId="0" xfId="1" applyFont="1" applyFill="1" applyBorder="1" applyAlignment="1">
      <alignment horizontal="center" vertical="center" wrapText="1"/>
    </xf>
    <xf numFmtId="0" fontId="42" fillId="0" borderId="0" xfId="1" applyFont="1" applyFill="1" applyBorder="1" applyAlignment="1">
      <alignment horizontal="center" vertical="center" wrapText="1"/>
    </xf>
    <xf numFmtId="0" fontId="36" fillId="0" borderId="0" xfId="1" applyFont="1" applyFill="1" applyBorder="1" applyAlignment="1">
      <alignment vertical="center"/>
    </xf>
    <xf numFmtId="0" fontId="36" fillId="0" borderId="0" xfId="1" applyNumberFormat="1" applyFont="1" applyFill="1" applyBorder="1" applyAlignment="1">
      <alignment vertical="center"/>
    </xf>
    <xf numFmtId="0" fontId="42" fillId="0" borderId="0" xfId="0" applyNumberFormat="1" applyFont="1" applyFill="1" applyBorder="1" applyAlignment="1">
      <alignment vertical="center"/>
    </xf>
    <xf numFmtId="2" fontId="36" fillId="0" borderId="0" xfId="1" applyNumberFormat="1" applyFont="1" applyFill="1" applyBorder="1" applyAlignment="1">
      <alignment horizontal="center" vertical="center"/>
    </xf>
    <xf numFmtId="0" fontId="42" fillId="0" borderId="4" xfId="1" applyFont="1" applyFill="1" applyBorder="1" applyAlignment="1">
      <alignment horizontal="center" vertical="center" wrapText="1"/>
    </xf>
    <xf numFmtId="0" fontId="42" fillId="0" borderId="5" xfId="1" applyFont="1" applyFill="1" applyBorder="1" applyAlignment="1">
      <alignment horizontal="center" vertical="center" wrapText="1"/>
    </xf>
    <xf numFmtId="0" fontId="42" fillId="0" borderId="18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2" fillId="0" borderId="8" xfId="1" applyFont="1" applyFill="1" applyBorder="1" applyAlignment="1">
      <alignment horizontal="center" vertical="center" wrapText="1"/>
    </xf>
    <xf numFmtId="2" fontId="36" fillId="0" borderId="0" xfId="1" applyNumberFormat="1" applyFont="1" applyFill="1" applyBorder="1" applyAlignment="1">
      <alignment vertical="center"/>
    </xf>
    <xf numFmtId="164" fontId="36" fillId="0" borderId="0" xfId="11" applyFont="1" applyFill="1" applyBorder="1" applyAlignment="1">
      <alignment vertical="center"/>
    </xf>
    <xf numFmtId="0" fontId="36" fillId="0" borderId="0" xfId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vertical="center" wrapText="1"/>
    </xf>
    <xf numFmtId="0" fontId="12" fillId="0" borderId="0" xfId="0" applyFont="1"/>
    <xf numFmtId="0" fontId="12" fillId="0" borderId="0" xfId="0" applyFont="1" applyBorder="1"/>
    <xf numFmtId="0" fontId="12" fillId="0" borderId="7" xfId="0" applyFont="1" applyBorder="1"/>
    <xf numFmtId="0" fontId="12" fillId="0" borderId="1" xfId="0" applyFont="1" applyBorder="1"/>
    <xf numFmtId="2" fontId="45" fillId="0" borderId="0" xfId="0" applyNumberFormat="1" applyFont="1"/>
    <xf numFmtId="0" fontId="29" fillId="0" borderId="0" xfId="0" applyFont="1" applyAlignment="1">
      <alignment vertical="center"/>
    </xf>
    <xf numFmtId="164" fontId="18" fillId="7" borderId="1" xfId="10" applyFont="1" applyFill="1" applyBorder="1" applyAlignment="1">
      <alignment horizontal="center" vertical="center"/>
    </xf>
    <xf numFmtId="0" fontId="20" fillId="9" borderId="12" xfId="0" applyFont="1" applyFill="1" applyBorder="1" applyAlignment="1">
      <alignment vertical="center"/>
    </xf>
    <xf numFmtId="0" fontId="27" fillId="13" borderId="22" xfId="0" applyFont="1" applyFill="1" applyBorder="1"/>
    <xf numFmtId="0" fontId="2" fillId="13" borderId="0" xfId="0" applyFont="1" applyFill="1" applyBorder="1" applyAlignment="1">
      <alignment horizontal="left"/>
    </xf>
    <xf numFmtId="0" fontId="2" fillId="13" borderId="23" xfId="0" applyFont="1" applyFill="1" applyBorder="1" applyAlignment="1">
      <alignment horizontal="left"/>
    </xf>
    <xf numFmtId="0" fontId="2" fillId="13" borderId="22" xfId="0" applyFont="1" applyFill="1" applyBorder="1"/>
    <xf numFmtId="0" fontId="2" fillId="13" borderId="0" xfId="0" applyFont="1" applyFill="1" applyBorder="1"/>
    <xf numFmtId="0" fontId="2" fillId="13" borderId="23" xfId="0" applyFont="1" applyFill="1" applyBorder="1"/>
    <xf numFmtId="49" fontId="2" fillId="13" borderId="0" xfId="0" applyNumberFormat="1" applyFont="1" applyFill="1" applyBorder="1"/>
    <xf numFmtId="0" fontId="27" fillId="13" borderId="24" xfId="0" applyFont="1" applyFill="1" applyBorder="1"/>
    <xf numFmtId="14" fontId="2" fillId="13" borderId="25" xfId="0" applyNumberFormat="1" applyFont="1" applyFill="1" applyBorder="1" applyAlignment="1">
      <alignment horizontal="left"/>
    </xf>
    <xf numFmtId="0" fontId="2" fillId="13" borderId="25" xfId="0" applyFont="1" applyFill="1" applyBorder="1"/>
    <xf numFmtId="0" fontId="2" fillId="13" borderId="26" xfId="0" applyFont="1" applyFill="1" applyBorder="1"/>
    <xf numFmtId="0" fontId="27" fillId="13" borderId="28" xfId="0" applyFont="1" applyFill="1" applyBorder="1" applyAlignment="1">
      <alignment horizontal="center"/>
    </xf>
    <xf numFmtId="0" fontId="28" fillId="13" borderId="0" xfId="0" applyFont="1" applyFill="1" applyBorder="1" applyAlignment="1">
      <alignment horizontal="left"/>
    </xf>
    <xf numFmtId="0" fontId="28" fillId="13" borderId="23" xfId="0" applyFont="1" applyFill="1" applyBorder="1" applyAlignment="1">
      <alignment horizontal="left"/>
    </xf>
    <xf numFmtId="0" fontId="27" fillId="13" borderId="28" xfId="0" applyFont="1" applyFill="1" applyBorder="1" applyAlignment="1">
      <alignment horizontal="center" vertical="center"/>
    </xf>
    <xf numFmtId="0" fontId="27" fillId="13" borderId="29" xfId="0" applyFont="1" applyFill="1" applyBorder="1" applyAlignment="1">
      <alignment horizontal="center"/>
    </xf>
    <xf numFmtId="0" fontId="24" fillId="13" borderId="22" xfId="0" applyFont="1" applyFill="1" applyBorder="1" applyAlignment="1">
      <alignment vertical="top"/>
    </xf>
    <xf numFmtId="0" fontId="24" fillId="13" borderId="0" xfId="0" applyFont="1" applyFill="1" applyBorder="1" applyAlignment="1">
      <alignment vertical="top"/>
    </xf>
    <xf numFmtId="0" fontId="24" fillId="13" borderId="23" xfId="0" applyFont="1" applyFill="1" applyBorder="1" applyAlignment="1">
      <alignment vertical="top"/>
    </xf>
    <xf numFmtId="0" fontId="24" fillId="13" borderId="24" xfId="0" applyFont="1" applyFill="1" applyBorder="1" applyAlignment="1">
      <alignment vertical="top"/>
    </xf>
    <xf numFmtId="0" fontId="24" fillId="13" borderId="25" xfId="0" applyFont="1" applyFill="1" applyBorder="1" applyAlignment="1">
      <alignment vertical="top"/>
    </xf>
    <xf numFmtId="0" fontId="24" fillId="13" borderId="26" xfId="0" applyFont="1" applyFill="1" applyBorder="1" applyAlignment="1">
      <alignment vertical="top"/>
    </xf>
    <xf numFmtId="0" fontId="42" fillId="12" borderId="5" xfId="0" applyNumberFormat="1" applyFont="1" applyFill="1" applyBorder="1" applyAlignment="1">
      <alignment horizontal="center" vertical="center"/>
    </xf>
    <xf numFmtId="0" fontId="42" fillId="12" borderId="5" xfId="0" applyNumberFormat="1" applyFont="1" applyFill="1" applyBorder="1" applyAlignment="1">
      <alignment vertical="center"/>
    </xf>
    <xf numFmtId="0" fontId="12" fillId="0" borderId="0" xfId="0" applyFont="1" applyFill="1" applyBorder="1"/>
    <xf numFmtId="49" fontId="20" fillId="0" borderId="0" xfId="0" applyNumberFormat="1" applyFont="1" applyFill="1" applyBorder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 wrapText="1"/>
    </xf>
    <xf numFmtId="2" fontId="45" fillId="0" borderId="0" xfId="0" applyNumberFormat="1" applyFont="1" applyFill="1" applyBorder="1" applyAlignment="1">
      <alignment horizontal="right" vertical="center"/>
    </xf>
    <xf numFmtId="164" fontId="14" fillId="0" borderId="0" xfId="21" applyFont="1" applyFill="1" applyBorder="1" applyAlignment="1">
      <alignment vertical="center"/>
    </xf>
    <xf numFmtId="4" fontId="45" fillId="0" borderId="0" xfId="21" applyNumberFormat="1" applyFont="1" applyFill="1" applyBorder="1" applyAlignment="1">
      <alignment horizontal="right" vertical="center"/>
    </xf>
    <xf numFmtId="2" fontId="20" fillId="0" borderId="0" xfId="0" applyNumberFormat="1" applyFont="1" applyFill="1" applyBorder="1" applyAlignment="1">
      <alignment vertical="center" wrapText="1"/>
    </xf>
    <xf numFmtId="2" fontId="20" fillId="0" borderId="0" xfId="0" applyNumberFormat="1" applyFont="1" applyFill="1" applyBorder="1" applyAlignment="1">
      <alignment vertical="center"/>
    </xf>
    <xf numFmtId="2" fontId="21" fillId="0" borderId="0" xfId="0" applyNumberFormat="1" applyFont="1" applyFill="1" applyBorder="1" applyAlignment="1">
      <alignment vertical="center" wrapText="1"/>
    </xf>
    <xf numFmtId="2" fontId="17" fillId="0" borderId="0" xfId="0" applyNumberFormat="1" applyFont="1" applyFill="1" applyBorder="1" applyAlignment="1">
      <alignment vertical="center"/>
    </xf>
    <xf numFmtId="4" fontId="45" fillId="13" borderId="1" xfId="21" applyNumberFormat="1" applyFont="1" applyFill="1" applyBorder="1" applyAlignment="1">
      <alignment horizontal="right" vertical="center"/>
    </xf>
    <xf numFmtId="2" fontId="45" fillId="13" borderId="1" xfId="0" applyNumberFormat="1" applyFont="1" applyFill="1" applyBorder="1" applyAlignment="1">
      <alignment horizontal="right" vertical="center"/>
    </xf>
    <xf numFmtId="164" fontId="22" fillId="0" borderId="28" xfId="10" applyFont="1" applyFill="1" applyBorder="1" applyAlignment="1">
      <alignment vertical="center"/>
    </xf>
    <xf numFmtId="164" fontId="22" fillId="0" borderId="27" xfId="10" applyFont="1" applyFill="1" applyBorder="1" applyAlignment="1">
      <alignment horizontal="center" vertical="center"/>
    </xf>
    <xf numFmtId="164" fontId="22" fillId="0" borderId="30" xfId="10" applyFont="1" applyFill="1" applyBorder="1" applyAlignment="1">
      <alignment horizontal="center" vertical="center"/>
    </xf>
    <xf numFmtId="164" fontId="22" fillId="0" borderId="31" xfId="10" applyFont="1" applyFill="1" applyBorder="1" applyAlignment="1">
      <alignment horizontal="center" vertical="center"/>
    </xf>
    <xf numFmtId="0" fontId="12" fillId="0" borderId="22" xfId="0" applyFont="1" applyBorder="1"/>
    <xf numFmtId="0" fontId="12" fillId="0" borderId="23" xfId="0" applyFont="1" applyBorder="1"/>
    <xf numFmtId="165" fontId="20" fillId="11" borderId="28" xfId="0" applyNumberFormat="1" applyFont="1" applyFill="1" applyBorder="1" applyAlignment="1">
      <alignment horizontal="center" vertical="center" wrapText="1"/>
    </xf>
    <xf numFmtId="164" fontId="14" fillId="11" borderId="27" xfId="21" applyFont="1" applyFill="1" applyBorder="1" applyAlignment="1">
      <alignment vertical="center"/>
    </xf>
    <xf numFmtId="165" fontId="20" fillId="11" borderId="29" xfId="0" applyNumberFormat="1" applyFont="1" applyFill="1" applyBorder="1" applyAlignment="1">
      <alignment horizontal="center" vertical="center" wrapText="1"/>
    </xf>
    <xf numFmtId="2" fontId="45" fillId="13" borderId="30" xfId="0" applyNumberFormat="1" applyFont="1" applyFill="1" applyBorder="1" applyAlignment="1">
      <alignment horizontal="right" vertical="center"/>
    </xf>
    <xf numFmtId="164" fontId="14" fillId="11" borderId="31" xfId="21" applyFont="1" applyFill="1" applyBorder="1" applyAlignment="1">
      <alignment vertical="center"/>
    </xf>
    <xf numFmtId="0" fontId="42" fillId="0" borderId="12" xfId="1" applyFont="1" applyFill="1" applyBorder="1" applyAlignment="1">
      <alignment horizontal="center" vertical="center" wrapText="1"/>
    </xf>
    <xf numFmtId="2" fontId="19" fillId="0" borderId="0" xfId="1" applyNumberFormat="1" applyFont="1" applyFill="1" applyBorder="1" applyAlignment="1">
      <alignment vertical="center"/>
    </xf>
    <xf numFmtId="0" fontId="35" fillId="0" borderId="0" xfId="2" applyNumberFormat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horizontal="center" vertical="center" wrapText="1"/>
    </xf>
    <xf numFmtId="0" fontId="24" fillId="13" borderId="22" xfId="0" applyFont="1" applyFill="1" applyBorder="1" applyAlignment="1">
      <alignment vertical="top" wrapText="1"/>
    </xf>
    <xf numFmtId="0" fontId="24" fillId="13" borderId="0" xfId="0" applyFont="1" applyFill="1" applyBorder="1" applyAlignment="1">
      <alignment vertical="top" wrapText="1"/>
    </xf>
    <xf numFmtId="0" fontId="24" fillId="13" borderId="23" xfId="0" applyFont="1" applyFill="1" applyBorder="1" applyAlignment="1">
      <alignment vertical="top" wrapText="1"/>
    </xf>
    <xf numFmtId="2" fontId="20" fillId="12" borderId="16" xfId="0" applyNumberFormat="1" applyFont="1" applyFill="1" applyBorder="1" applyAlignment="1">
      <alignment horizontal="center" vertical="center"/>
    </xf>
    <xf numFmtId="4" fontId="23" fillId="0" borderId="2" xfId="10" applyNumberFormat="1" applyFont="1" applyBorder="1" applyAlignment="1">
      <alignment horizontal="center" vertical="center"/>
    </xf>
    <xf numFmtId="49" fontId="53" fillId="13" borderId="1" xfId="1" applyNumberFormat="1" applyFont="1" applyFill="1" applyBorder="1" applyAlignment="1">
      <alignment horizontal="center" vertical="center"/>
    </xf>
    <xf numFmtId="49" fontId="53" fillId="13" borderId="1" xfId="1" applyNumberFormat="1" applyFont="1" applyFill="1" applyBorder="1" applyAlignment="1">
      <alignment vertical="center"/>
    </xf>
    <xf numFmtId="2" fontId="54" fillId="0" borderId="0" xfId="1" applyNumberFormat="1" applyFont="1" applyFill="1" applyBorder="1" applyAlignment="1">
      <alignment horizontal="right" vertical="center"/>
    </xf>
    <xf numFmtId="2" fontId="53" fillId="13" borderId="1" xfId="1" applyNumberFormat="1" applyFont="1" applyFill="1" applyBorder="1" applyAlignment="1">
      <alignment horizontal="center" vertical="center"/>
    </xf>
    <xf numFmtId="2" fontId="53" fillId="0" borderId="0" xfId="1" applyNumberFormat="1" applyFont="1" applyFill="1" applyBorder="1" applyAlignment="1">
      <alignment horizontal="right" vertical="center"/>
    </xf>
    <xf numFmtId="2" fontId="23" fillId="0" borderId="2" xfId="1" applyNumberFormat="1" applyFont="1" applyFill="1" applyBorder="1" applyAlignment="1">
      <alignment horizontal="center" vertical="center" wrapText="1"/>
    </xf>
    <xf numFmtId="4" fontId="23" fillId="0" borderId="2" xfId="11" applyNumberFormat="1" applyFont="1" applyFill="1" applyBorder="1" applyAlignment="1">
      <alignment horizontal="center" vertical="center" wrapText="1"/>
    </xf>
    <xf numFmtId="2" fontId="23" fillId="0" borderId="2" xfId="1" applyNumberFormat="1" applyFont="1" applyFill="1" applyBorder="1" applyAlignment="1">
      <alignment horizontal="center" vertical="center"/>
    </xf>
    <xf numFmtId="49" fontId="53" fillId="13" borderId="2" xfId="1" applyNumberFormat="1" applyFont="1" applyFill="1" applyBorder="1" applyAlignment="1">
      <alignment horizontal="center" vertical="center"/>
    </xf>
    <xf numFmtId="0" fontId="52" fillId="12" borderId="4" xfId="0" applyNumberFormat="1" applyFont="1" applyFill="1" applyBorder="1" applyAlignment="1">
      <alignment horizontal="center" vertical="center"/>
    </xf>
    <xf numFmtId="0" fontId="52" fillId="12" borderId="5" xfId="0" applyNumberFormat="1" applyFont="1" applyFill="1" applyBorder="1" applyAlignment="1">
      <alignment horizontal="center" vertical="center"/>
    </xf>
    <xf numFmtId="0" fontId="52" fillId="12" borderId="5" xfId="0" applyNumberFormat="1" applyFont="1" applyFill="1" applyBorder="1" applyAlignment="1">
      <alignment vertical="center"/>
    </xf>
    <xf numFmtId="0" fontId="52" fillId="0" borderId="0" xfId="1" applyFont="1" applyFill="1" applyBorder="1" applyAlignment="1">
      <alignment horizontal="center" vertical="center"/>
    </xf>
    <xf numFmtId="0" fontId="52" fillId="12" borderId="0" xfId="0" applyNumberFormat="1" applyFont="1" applyFill="1" applyBorder="1" applyAlignment="1">
      <alignment vertical="center"/>
    </xf>
    <xf numFmtId="0" fontId="52" fillId="0" borderId="0" xfId="0" applyNumberFormat="1" applyFont="1" applyFill="1" applyBorder="1" applyAlignment="1">
      <alignment vertical="center"/>
    </xf>
    <xf numFmtId="2" fontId="20" fillId="12" borderId="5" xfId="0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center"/>
    </xf>
    <xf numFmtId="0" fontId="18" fillId="7" borderId="8" xfId="1" applyFont="1" applyFill="1" applyBorder="1" applyAlignment="1">
      <alignment horizontal="center" vertical="center" wrapText="1"/>
    </xf>
    <xf numFmtId="0" fontId="18" fillId="7" borderId="12" xfId="1" applyFont="1" applyFill="1" applyBorder="1" applyAlignment="1">
      <alignment horizontal="center" vertical="center" wrapText="1"/>
    </xf>
    <xf numFmtId="0" fontId="18" fillId="7" borderId="16" xfId="1" applyFont="1" applyFill="1" applyBorder="1" applyAlignment="1">
      <alignment horizontal="center" vertical="center" wrapText="1"/>
    </xf>
    <xf numFmtId="164" fontId="53" fillId="13" borderId="1" xfId="10" applyFont="1" applyFill="1" applyBorder="1" applyAlignment="1">
      <alignment horizontal="center" vertical="center"/>
    </xf>
    <xf numFmtId="2" fontId="53" fillId="14" borderId="1" xfId="1" applyNumberFormat="1" applyFont="1" applyFill="1" applyBorder="1" applyAlignment="1">
      <alignment horizontal="center" vertical="center"/>
    </xf>
    <xf numFmtId="2" fontId="18" fillId="13" borderId="1" xfId="1" applyNumberFormat="1" applyFont="1" applyFill="1" applyBorder="1" applyAlignment="1">
      <alignment horizontal="center" vertical="center"/>
    </xf>
    <xf numFmtId="2" fontId="49" fillId="0" borderId="0" xfId="1" applyNumberFormat="1" applyFont="1" applyFill="1" applyBorder="1" applyAlignment="1">
      <alignment horizontal="center" vertical="center"/>
    </xf>
    <xf numFmtId="2" fontId="43" fillId="0" borderId="0" xfId="1" applyNumberFormat="1" applyFont="1" applyFill="1" applyBorder="1" applyAlignment="1">
      <alignment horizontal="right" vertical="center"/>
    </xf>
    <xf numFmtId="0" fontId="43" fillId="0" borderId="0" xfId="0" applyFont="1" applyBorder="1" applyAlignment="1"/>
    <xf numFmtId="0" fontId="18" fillId="9" borderId="5" xfId="0" applyFont="1" applyFill="1" applyBorder="1" applyAlignment="1">
      <alignment horizontal="center"/>
    </xf>
    <xf numFmtId="0" fontId="52" fillId="0" borderId="0" xfId="1" applyFont="1" applyFill="1" applyBorder="1" applyAlignment="1">
      <alignment horizontal="center" vertical="center" wrapText="1"/>
    </xf>
    <xf numFmtId="49" fontId="53" fillId="13" borderId="8" xfId="1" applyNumberFormat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horizontal="center" vertical="center" wrapText="1"/>
    </xf>
    <xf numFmtId="0" fontId="19" fillId="0" borderId="0" xfId="17" applyFont="1" applyAlignment="1">
      <alignment vertical="center"/>
    </xf>
    <xf numFmtId="164" fontId="19" fillId="0" borderId="0" xfId="20" applyFont="1" applyFill="1" applyBorder="1" applyAlignment="1">
      <alignment vertical="center"/>
    </xf>
    <xf numFmtId="0" fontId="38" fillId="0" borderId="0" xfId="17" applyFont="1" applyAlignment="1">
      <alignment horizontal="center"/>
    </xf>
    <xf numFmtId="0" fontId="38" fillId="0" borderId="0" xfId="17" applyFont="1"/>
    <xf numFmtId="0" fontId="10" fillId="0" borderId="0" xfId="17" applyFont="1"/>
    <xf numFmtId="164" fontId="19" fillId="0" borderId="20" xfId="10" applyFont="1" applyFill="1" applyBorder="1" applyAlignment="1">
      <alignment vertical="center"/>
    </xf>
    <xf numFmtId="0" fontId="42" fillId="0" borderId="28" xfId="17" applyFont="1" applyBorder="1" applyAlignment="1">
      <alignment vertical="center"/>
    </xf>
    <xf numFmtId="0" fontId="42" fillId="0" borderId="1" xfId="17" applyFont="1" applyBorder="1" applyAlignment="1">
      <alignment vertical="center"/>
    </xf>
    <xf numFmtId="0" fontId="42" fillId="0" borderId="27" xfId="17" applyFont="1" applyBorder="1" applyAlignment="1">
      <alignment vertical="center"/>
    </xf>
    <xf numFmtId="0" fontId="42" fillId="0" borderId="0" xfId="17" applyFont="1" applyAlignment="1">
      <alignment vertical="center"/>
    </xf>
    <xf numFmtId="2" fontId="45" fillId="0" borderId="1" xfId="10" applyNumberFormat="1" applyFont="1" applyFill="1" applyBorder="1" applyAlignment="1">
      <alignment horizontal="right" vertical="center"/>
    </xf>
    <xf numFmtId="2" fontId="45" fillId="0" borderId="1" xfId="17" applyNumberFormat="1" applyFont="1" applyBorder="1" applyAlignment="1">
      <alignment horizontal="right" vertical="center"/>
    </xf>
    <xf numFmtId="2" fontId="45" fillId="3" borderId="1" xfId="10" applyNumberFormat="1" applyFont="1" applyFill="1" applyBorder="1" applyAlignment="1">
      <alignment horizontal="right" vertical="center"/>
    </xf>
    <xf numFmtId="2" fontId="45" fillId="3" borderId="27" xfId="10" applyNumberFormat="1" applyFont="1" applyFill="1" applyBorder="1" applyAlignment="1">
      <alignment horizontal="right" vertical="center"/>
    </xf>
    <xf numFmtId="2" fontId="45" fillId="3" borderId="28" xfId="17" applyNumberFormat="1" applyFont="1" applyFill="1" applyBorder="1" applyAlignment="1">
      <alignment horizontal="left" vertical="center"/>
    </xf>
    <xf numFmtId="2" fontId="45" fillId="0" borderId="1" xfId="17" quotePrefix="1" applyNumberFormat="1" applyFont="1" applyBorder="1" applyAlignment="1">
      <alignment horizontal="right" vertical="center"/>
    </xf>
    <xf numFmtId="2" fontId="45" fillId="16" borderId="1" xfId="17" applyNumberFormat="1" applyFont="1" applyFill="1" applyBorder="1" applyAlignment="1">
      <alignment horizontal="right" vertical="center"/>
    </xf>
    <xf numFmtId="2" fontId="45" fillId="3" borderId="1" xfId="17" applyNumberFormat="1" applyFont="1" applyFill="1" applyBorder="1" applyAlignment="1">
      <alignment horizontal="right" vertical="center"/>
    </xf>
    <xf numFmtId="2" fontId="45" fillId="0" borderId="1" xfId="17" applyNumberFormat="1" applyFont="1" applyBorder="1" applyAlignment="1">
      <alignment horizontal="center" vertical="center"/>
    </xf>
    <xf numFmtId="2" fontId="45" fillId="0" borderId="27" xfId="17" applyNumberFormat="1" applyFont="1" applyBorder="1" applyAlignment="1">
      <alignment horizontal="right" vertical="center"/>
    </xf>
    <xf numFmtId="2" fontId="19" fillId="0" borderId="0" xfId="17" applyNumberFormat="1" applyFont="1" applyAlignment="1">
      <alignment vertical="center"/>
    </xf>
    <xf numFmtId="2" fontId="45" fillId="0" borderId="30" xfId="10" applyNumberFormat="1" applyFont="1" applyFill="1" applyBorder="1" applyAlignment="1">
      <alignment horizontal="right" vertical="center"/>
    </xf>
    <xf numFmtId="2" fontId="45" fillId="0" borderId="30" xfId="17" applyNumberFormat="1" applyFont="1" applyBorder="1" applyAlignment="1">
      <alignment horizontal="right" vertical="center"/>
    </xf>
    <xf numFmtId="2" fontId="45" fillId="3" borderId="30" xfId="10" applyNumberFormat="1" applyFont="1" applyFill="1" applyBorder="1" applyAlignment="1">
      <alignment horizontal="right" vertical="center"/>
    </xf>
    <xf numFmtId="2" fontId="45" fillId="3" borderId="31" xfId="10" applyNumberFormat="1" applyFont="1" applyFill="1" applyBorder="1" applyAlignment="1">
      <alignment horizontal="right" vertical="center"/>
    </xf>
    <xf numFmtId="2" fontId="45" fillId="3" borderId="29" xfId="17" applyNumberFormat="1" applyFont="1" applyFill="1" applyBorder="1" applyAlignment="1">
      <alignment horizontal="left" vertical="center"/>
    </xf>
    <xf numFmtId="2" fontId="45" fillId="0" borderId="30" xfId="17" quotePrefix="1" applyNumberFormat="1" applyFont="1" applyBorder="1" applyAlignment="1">
      <alignment horizontal="right" vertical="center"/>
    </xf>
    <xf numFmtId="2" fontId="13" fillId="14" borderId="1" xfId="17" applyNumberFormat="1" applyFont="1" applyFill="1" applyBorder="1" applyAlignment="1">
      <alignment horizontal="center" vertical="center"/>
    </xf>
    <xf numFmtId="2" fontId="13" fillId="13" borderId="1" xfId="17" applyNumberFormat="1" applyFont="1" applyFill="1" applyBorder="1" applyAlignment="1">
      <alignment horizontal="center" vertical="center"/>
    </xf>
    <xf numFmtId="167" fontId="19" fillId="0" borderId="0" xfId="10" applyNumberFormat="1" applyFont="1" applyFill="1" applyBorder="1" applyAlignment="1">
      <alignment vertical="center"/>
    </xf>
    <xf numFmtId="0" fontId="42" fillId="17" borderId="28" xfId="17" applyFont="1" applyFill="1" applyBorder="1" applyAlignment="1">
      <alignment vertical="center"/>
    </xf>
    <xf numFmtId="0" fontId="42" fillId="17" borderId="1" xfId="17" applyFont="1" applyFill="1" applyBorder="1" applyAlignment="1">
      <alignment vertical="center"/>
    </xf>
    <xf numFmtId="0" fontId="49" fillId="17" borderId="1" xfId="17" applyFont="1" applyFill="1" applyBorder="1" applyAlignment="1">
      <alignment vertical="center"/>
    </xf>
    <xf numFmtId="2" fontId="14" fillId="17" borderId="1" xfId="17" applyNumberFormat="1" applyFont="1" applyFill="1" applyBorder="1" applyAlignment="1">
      <alignment horizontal="center" vertical="center"/>
    </xf>
    <xf numFmtId="2" fontId="14" fillId="17" borderId="27" xfId="17" applyNumberFormat="1" applyFont="1" applyFill="1" applyBorder="1" applyAlignment="1">
      <alignment horizontal="center" vertical="center"/>
    </xf>
    <xf numFmtId="0" fontId="49" fillId="17" borderId="28" xfId="17" applyFont="1" applyFill="1" applyBorder="1" applyAlignment="1">
      <alignment vertical="center"/>
    </xf>
    <xf numFmtId="0" fontId="57" fillId="7" borderId="1" xfId="17" applyFont="1" applyFill="1" applyBorder="1" applyAlignment="1">
      <alignment horizontal="center" vertical="center" wrapText="1"/>
    </xf>
    <xf numFmtId="0" fontId="13" fillId="0" borderId="0" xfId="17" applyFont="1" applyAlignment="1">
      <alignment vertical="center" wrapText="1"/>
    </xf>
    <xf numFmtId="0" fontId="13" fillId="0" borderId="0" xfId="17" applyFont="1" applyAlignment="1">
      <alignment vertical="center"/>
    </xf>
    <xf numFmtId="0" fontId="18" fillId="7" borderId="1" xfId="10" applyNumberFormat="1" applyFont="1" applyFill="1" applyBorder="1" applyAlignment="1">
      <alignment horizontal="center" vertical="center" wrapText="1"/>
    </xf>
    <xf numFmtId="0" fontId="18" fillId="7" borderId="27" xfId="17" applyFont="1" applyFill="1" applyBorder="1" applyAlignment="1">
      <alignment horizontal="center" vertical="center" wrapText="1"/>
    </xf>
    <xf numFmtId="0" fontId="18" fillId="7" borderId="28" xfId="17" applyFont="1" applyFill="1" applyBorder="1" applyAlignment="1">
      <alignment horizontal="center" vertical="center"/>
    </xf>
    <xf numFmtId="0" fontId="18" fillId="7" borderId="1" xfId="17" applyFont="1" applyFill="1" applyBorder="1" applyAlignment="1">
      <alignment horizontal="center" vertical="center"/>
    </xf>
    <xf numFmtId="0" fontId="18" fillId="7" borderId="1" xfId="17" applyFont="1" applyFill="1" applyBorder="1" applyAlignment="1">
      <alignment vertical="center"/>
    </xf>
    <xf numFmtId="0" fontId="35" fillId="0" borderId="0" xfId="2" applyNumberFormat="1" applyFont="1" applyFill="1" applyBorder="1" applyAlignment="1">
      <alignment horizontal="center" vertical="center"/>
    </xf>
    <xf numFmtId="2" fontId="13" fillId="14" borderId="1" xfId="17" applyNumberFormat="1" applyFont="1" applyFill="1" applyBorder="1" applyAlignment="1">
      <alignment horizontal="center" vertical="center" wrapText="1"/>
    </xf>
    <xf numFmtId="0" fontId="12" fillId="0" borderId="0" xfId="17" applyFont="1" applyAlignment="1">
      <alignment vertical="center"/>
    </xf>
    <xf numFmtId="164" fontId="12" fillId="0" borderId="0" xfId="10" applyFont="1" applyFill="1" applyBorder="1" applyAlignment="1">
      <alignment vertical="center"/>
    </xf>
    <xf numFmtId="2" fontId="45" fillId="14" borderId="1" xfId="17" applyNumberFormat="1" applyFont="1" applyFill="1" applyBorder="1" applyAlignment="1">
      <alignment horizontal="center" vertical="center"/>
    </xf>
    <xf numFmtId="2" fontId="45" fillId="13" borderId="1" xfId="17" applyNumberFormat="1" applyFont="1" applyFill="1" applyBorder="1" applyAlignment="1">
      <alignment horizontal="center" vertical="center"/>
    </xf>
    <xf numFmtId="2" fontId="45" fillId="14" borderId="1" xfId="17" applyNumberFormat="1" applyFont="1" applyFill="1" applyBorder="1" applyAlignment="1">
      <alignment horizontal="center" vertical="center" wrapText="1"/>
    </xf>
    <xf numFmtId="0" fontId="18" fillId="7" borderId="1" xfId="17" applyFont="1" applyFill="1" applyBorder="1" applyAlignment="1">
      <alignment horizontal="center" vertical="center" wrapText="1"/>
    </xf>
    <xf numFmtId="164" fontId="18" fillId="7" borderId="7" xfId="10" applyFont="1" applyFill="1" applyBorder="1" applyAlignment="1">
      <alignment horizontal="center" vertical="center"/>
    </xf>
    <xf numFmtId="0" fontId="35" fillId="0" borderId="0" xfId="2" applyNumberFormat="1" applyFont="1" applyFill="1" applyBorder="1" applyAlignment="1">
      <alignment horizontal="center" vertical="center"/>
    </xf>
    <xf numFmtId="0" fontId="41" fillId="7" borderId="1" xfId="1" applyFont="1" applyFill="1" applyBorder="1" applyAlignment="1">
      <alignment horizontal="center" vertical="center" wrapText="1"/>
    </xf>
    <xf numFmtId="0" fontId="18" fillId="7" borderId="1" xfId="1" applyFont="1" applyFill="1" applyBorder="1" applyAlignment="1">
      <alignment horizontal="center" vertical="center" wrapText="1"/>
    </xf>
    <xf numFmtId="2" fontId="20" fillId="12" borderId="5" xfId="0" applyNumberFormat="1" applyFont="1" applyFill="1" applyBorder="1" applyAlignment="1">
      <alignment horizontal="center" vertical="center"/>
    </xf>
    <xf numFmtId="0" fontId="59" fillId="18" borderId="22" xfId="0" applyFont="1" applyFill="1" applyBorder="1" applyAlignment="1">
      <alignment vertical="center"/>
    </xf>
    <xf numFmtId="0" fontId="59" fillId="18" borderId="0" xfId="0" applyFont="1" applyFill="1" applyBorder="1" applyAlignment="1">
      <alignment vertical="center"/>
    </xf>
    <xf numFmtId="0" fontId="59" fillId="18" borderId="23" xfId="0" applyFont="1" applyFill="1" applyBorder="1" applyAlignment="1">
      <alignment vertical="center"/>
    </xf>
    <xf numFmtId="2" fontId="45" fillId="0" borderId="28" xfId="17" applyNumberFormat="1" applyFont="1" applyBorder="1" applyAlignment="1">
      <alignment vertical="center" wrapText="1"/>
    </xf>
    <xf numFmtId="0" fontId="18" fillId="0" borderId="0" xfId="17" applyFont="1" applyBorder="1" applyAlignment="1">
      <alignment horizontal="center" vertical="center" wrapText="1"/>
    </xf>
    <xf numFmtId="0" fontId="14" fillId="0" borderId="0" xfId="17" applyFont="1" applyBorder="1" applyAlignment="1">
      <alignment horizontal="center" vertical="center" wrapText="1"/>
    </xf>
    <xf numFmtId="0" fontId="18" fillId="0" borderId="0" xfId="17" applyFont="1" applyBorder="1" applyAlignment="1">
      <alignment horizontal="center" vertical="center"/>
    </xf>
    <xf numFmtId="0" fontId="14" fillId="0" borderId="0" xfId="17" applyFont="1" applyBorder="1" applyAlignment="1">
      <alignment horizontal="center" vertical="center"/>
    </xf>
    <xf numFmtId="0" fontId="43" fillId="0" borderId="0" xfId="17" applyFont="1" applyBorder="1" applyAlignment="1">
      <alignment horizontal="center" vertical="center" wrapText="1"/>
    </xf>
    <xf numFmtId="0" fontId="43" fillId="0" borderId="0" xfId="17" applyFont="1" applyBorder="1" applyAlignment="1">
      <alignment horizontal="center" vertical="center"/>
    </xf>
    <xf numFmtId="0" fontId="19" fillId="0" borderId="0" xfId="17" applyFont="1" applyBorder="1" applyAlignment="1">
      <alignment horizontal="center" vertical="center"/>
    </xf>
    <xf numFmtId="2" fontId="45" fillId="0" borderId="29" xfId="17" applyNumberFormat="1" applyFont="1" applyBorder="1" applyAlignment="1">
      <alignment vertical="center" wrapText="1"/>
    </xf>
    <xf numFmtId="0" fontId="43" fillId="0" borderId="25" xfId="17" applyFont="1" applyBorder="1" applyAlignment="1">
      <alignment horizontal="center" vertical="center" wrapText="1"/>
    </xf>
    <xf numFmtId="0" fontId="43" fillId="0" borderId="25" xfId="17" applyFont="1" applyBorder="1" applyAlignment="1">
      <alignment horizontal="center" vertical="center"/>
    </xf>
    <xf numFmtId="2" fontId="45" fillId="16" borderId="30" xfId="17" applyNumberFormat="1" applyFont="1" applyFill="1" applyBorder="1" applyAlignment="1">
      <alignment horizontal="right" vertical="center"/>
    </xf>
    <xf numFmtId="2" fontId="45" fillId="3" borderId="30" xfId="17" applyNumberFormat="1" applyFont="1" applyFill="1" applyBorder="1" applyAlignment="1">
      <alignment horizontal="right" vertical="center"/>
    </xf>
    <xf numFmtId="0" fontId="19" fillId="0" borderId="25" xfId="17" applyFont="1" applyBorder="1" applyAlignment="1">
      <alignment horizontal="center" vertical="center"/>
    </xf>
    <xf numFmtId="2" fontId="45" fillId="0" borderId="30" xfId="17" applyNumberFormat="1" applyFont="1" applyBorder="1" applyAlignment="1">
      <alignment horizontal="center" vertical="center"/>
    </xf>
    <xf numFmtId="2" fontId="45" fillId="0" borderId="31" xfId="17" applyNumberFormat="1" applyFont="1" applyBorder="1" applyAlignment="1">
      <alignment horizontal="right" vertical="center"/>
    </xf>
    <xf numFmtId="164" fontId="18" fillId="15" borderId="1" xfId="10" applyFont="1" applyFill="1" applyBorder="1" applyAlignment="1">
      <alignment vertical="center"/>
    </xf>
    <xf numFmtId="0" fontId="39" fillId="0" borderId="20" xfId="0" applyFont="1" applyBorder="1" applyAlignment="1"/>
    <xf numFmtId="0" fontId="40" fillId="0" borderId="20" xfId="0" applyFont="1" applyFill="1" applyBorder="1" applyAlignment="1">
      <alignment horizontal="center"/>
    </xf>
    <xf numFmtId="0" fontId="41" fillId="7" borderId="27" xfId="1" applyFont="1" applyFill="1" applyBorder="1" applyAlignment="1">
      <alignment horizontal="center" vertical="center" wrapText="1"/>
    </xf>
    <xf numFmtId="0" fontId="42" fillId="12" borderId="36" xfId="0" applyNumberFormat="1" applyFont="1" applyFill="1" applyBorder="1" applyAlignment="1">
      <alignment horizontal="center" vertical="center"/>
    </xf>
    <xf numFmtId="2" fontId="20" fillId="12" borderId="49" xfId="0" applyNumberFormat="1" applyFont="1" applyFill="1" applyBorder="1" applyAlignment="1">
      <alignment horizontal="center" vertical="center"/>
    </xf>
    <xf numFmtId="0" fontId="42" fillId="0" borderId="36" xfId="1" applyFont="1" applyFill="1" applyBorder="1" applyAlignment="1">
      <alignment horizontal="center" vertical="center" wrapText="1"/>
    </xf>
    <xf numFmtId="0" fontId="42" fillId="0" borderId="32" xfId="1" applyFont="1" applyFill="1" applyBorder="1" applyAlignment="1">
      <alignment horizontal="center" vertical="center" wrapText="1"/>
    </xf>
    <xf numFmtId="49" fontId="53" fillId="13" borderId="28" xfId="1" applyNumberFormat="1" applyFont="1" applyFill="1" applyBorder="1" applyAlignment="1">
      <alignment horizontal="center" vertical="center"/>
    </xf>
    <xf numFmtId="2" fontId="23" fillId="0" borderId="45" xfId="1" applyNumberFormat="1" applyFont="1" applyFill="1" applyBorder="1" applyAlignment="1">
      <alignment horizontal="center" vertical="center"/>
    </xf>
    <xf numFmtId="49" fontId="53" fillId="13" borderId="29" xfId="1" applyNumberFormat="1" applyFont="1" applyFill="1" applyBorder="1" applyAlignment="1">
      <alignment horizontal="center" vertical="center"/>
    </xf>
    <xf numFmtId="49" fontId="53" fillId="13" borderId="53" xfId="1" applyNumberFormat="1" applyFont="1" applyFill="1" applyBorder="1" applyAlignment="1">
      <alignment horizontal="center" vertical="center"/>
    </xf>
    <xf numFmtId="2" fontId="53" fillId="13" borderId="30" xfId="1" applyNumberFormat="1" applyFont="1" applyFill="1" applyBorder="1" applyAlignment="1">
      <alignment horizontal="center" vertical="center"/>
    </xf>
    <xf numFmtId="2" fontId="54" fillId="0" borderId="25" xfId="1" applyNumberFormat="1" applyFont="1" applyFill="1" applyBorder="1" applyAlignment="1">
      <alignment horizontal="right" vertical="center"/>
    </xf>
    <xf numFmtId="2" fontId="53" fillId="0" borderId="25" xfId="1" applyNumberFormat="1" applyFont="1" applyFill="1" applyBorder="1" applyAlignment="1">
      <alignment horizontal="right" vertical="center"/>
    </xf>
    <xf numFmtId="2" fontId="23" fillId="0" borderId="53" xfId="1" applyNumberFormat="1" applyFont="1" applyFill="1" applyBorder="1" applyAlignment="1">
      <alignment horizontal="center" vertical="center" wrapText="1"/>
    </xf>
    <xf numFmtId="2" fontId="23" fillId="0" borderId="53" xfId="1" applyNumberFormat="1" applyFont="1" applyFill="1" applyBorder="1" applyAlignment="1">
      <alignment horizontal="center" vertical="center"/>
    </xf>
    <xf numFmtId="2" fontId="23" fillId="0" borderId="54" xfId="1" applyNumberFormat="1" applyFont="1" applyFill="1" applyBorder="1" applyAlignment="1">
      <alignment horizontal="center" vertical="center"/>
    </xf>
    <xf numFmtId="164" fontId="18" fillId="7" borderId="27" xfId="10" applyFont="1" applyFill="1" applyBorder="1" applyAlignment="1">
      <alignment horizontal="center" vertical="center"/>
    </xf>
    <xf numFmtId="0" fontId="52" fillId="12" borderId="36" xfId="0" applyNumberFormat="1" applyFont="1" applyFill="1" applyBorder="1" applyAlignment="1">
      <alignment horizontal="center" vertical="center"/>
    </xf>
    <xf numFmtId="2" fontId="20" fillId="12" borderId="32" xfId="0" applyNumberFormat="1" applyFont="1" applyFill="1" applyBorder="1" applyAlignment="1">
      <alignment horizontal="center" vertical="center"/>
    </xf>
    <xf numFmtId="0" fontId="42" fillId="0" borderId="46" xfId="1" applyFont="1" applyFill="1" applyBorder="1" applyAlignment="1">
      <alignment horizontal="center" vertical="center" wrapText="1"/>
    </xf>
    <xf numFmtId="4" fontId="23" fillId="0" borderId="45" xfId="10" applyNumberFormat="1" applyFont="1" applyBorder="1" applyAlignment="1">
      <alignment horizontal="center" vertical="center"/>
    </xf>
    <xf numFmtId="4" fontId="23" fillId="0" borderId="53" xfId="10" applyNumberFormat="1" applyFont="1" applyBorder="1" applyAlignment="1">
      <alignment horizontal="center" vertical="center"/>
    </xf>
    <xf numFmtId="4" fontId="23" fillId="0" borderId="54" xfId="10" applyNumberFormat="1" applyFont="1" applyBorder="1" applyAlignment="1">
      <alignment horizontal="center" vertical="center"/>
    </xf>
    <xf numFmtId="0" fontId="35" fillId="0" borderId="0" xfId="2" applyNumberFormat="1" applyFont="1" applyFill="1" applyBorder="1" applyAlignment="1">
      <alignment horizontal="center" vertical="center"/>
    </xf>
    <xf numFmtId="0" fontId="58" fillId="18" borderId="20" xfId="2" applyNumberFormat="1" applyFont="1" applyFill="1" applyBorder="1" applyAlignment="1">
      <alignment horizontal="center" vertical="center" wrapText="1"/>
    </xf>
    <xf numFmtId="0" fontId="58" fillId="18" borderId="0" xfId="2" applyNumberFormat="1" applyFont="1" applyFill="1" applyBorder="1" applyAlignment="1">
      <alignment horizontal="center" vertical="center" wrapText="1"/>
    </xf>
    <xf numFmtId="0" fontId="58" fillId="18" borderId="25" xfId="2" applyNumberFormat="1" applyFont="1" applyFill="1" applyBorder="1" applyAlignment="1">
      <alignment horizontal="center" vertical="center" wrapText="1"/>
    </xf>
    <xf numFmtId="0" fontId="18" fillId="7" borderId="1" xfId="1" applyFont="1" applyFill="1" applyBorder="1" applyAlignment="1">
      <alignment horizontal="center" vertical="center" wrapText="1"/>
    </xf>
    <xf numFmtId="2" fontId="20" fillId="12" borderId="5" xfId="0" applyNumberFormat="1" applyFont="1" applyFill="1" applyBorder="1" applyAlignment="1">
      <alignment horizontal="center" vertical="center"/>
    </xf>
    <xf numFmtId="43" fontId="12" fillId="0" borderId="0" xfId="17" applyNumberFormat="1" applyFont="1" applyAlignment="1">
      <alignment vertical="center"/>
    </xf>
    <xf numFmtId="0" fontId="27" fillId="13" borderId="1" xfId="0" applyFont="1" applyFill="1" applyBorder="1" applyAlignment="1">
      <alignment horizontal="center"/>
    </xf>
    <xf numFmtId="0" fontId="27" fillId="13" borderId="27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left"/>
    </xf>
    <xf numFmtId="0" fontId="28" fillId="13" borderId="1" xfId="0" applyFont="1" applyFill="1" applyBorder="1" applyAlignment="1">
      <alignment horizontal="left"/>
    </xf>
    <xf numFmtId="0" fontId="2" fillId="13" borderId="1" xfId="0" applyFont="1" applyFill="1" applyBorder="1" applyAlignment="1">
      <alignment horizontal="center"/>
    </xf>
    <xf numFmtId="0" fontId="28" fillId="13" borderId="1" xfId="0" applyFont="1" applyFill="1" applyBorder="1" applyAlignment="1">
      <alignment horizontal="center"/>
    </xf>
    <xf numFmtId="0" fontId="28" fillId="13" borderId="27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center" textRotation="90"/>
    </xf>
    <xf numFmtId="166" fontId="28" fillId="0" borderId="0" xfId="0" applyNumberFormat="1" applyFont="1" applyFill="1" applyBorder="1" applyAlignment="1">
      <alignment horizontal="center" vertical="center"/>
    </xf>
    <xf numFmtId="0" fontId="33" fillId="9" borderId="19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center"/>
    </xf>
    <xf numFmtId="0" fontId="33" fillId="9" borderId="21" xfId="0" applyFont="1" applyFill="1" applyBorder="1" applyAlignment="1">
      <alignment horizontal="center"/>
    </xf>
    <xf numFmtId="0" fontId="25" fillId="8" borderId="19" xfId="0" applyFont="1" applyFill="1" applyBorder="1" applyAlignment="1">
      <alignment horizontal="center" vertical="center"/>
    </xf>
    <xf numFmtId="0" fontId="25" fillId="8" borderId="21" xfId="0" applyFont="1" applyFill="1" applyBorder="1" applyAlignment="1">
      <alignment horizontal="center" vertical="center"/>
    </xf>
    <xf numFmtId="0" fontId="25" fillId="8" borderId="22" xfId="0" applyFont="1" applyFill="1" applyBorder="1" applyAlignment="1">
      <alignment horizontal="center" vertical="center"/>
    </xf>
    <xf numFmtId="0" fontId="25" fillId="8" borderId="23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6" xfId="0" applyFont="1" applyFill="1" applyBorder="1" applyAlignment="1">
      <alignment horizontal="center" vertical="center"/>
    </xf>
    <xf numFmtId="0" fontId="59" fillId="18" borderId="19" xfId="0" applyFont="1" applyFill="1" applyBorder="1" applyAlignment="1">
      <alignment horizontal="center" vertical="center"/>
    </xf>
    <xf numFmtId="0" fontId="59" fillId="18" borderId="20" xfId="0" applyFont="1" applyFill="1" applyBorder="1" applyAlignment="1">
      <alignment horizontal="center" vertical="center"/>
    </xf>
    <xf numFmtId="0" fontId="59" fillId="18" borderId="21" xfId="0" applyFont="1" applyFill="1" applyBorder="1" applyAlignment="1">
      <alignment horizontal="center" vertical="center"/>
    </xf>
    <xf numFmtId="0" fontId="59" fillId="18" borderId="22" xfId="0" applyFont="1" applyFill="1" applyBorder="1" applyAlignment="1">
      <alignment horizontal="center" vertical="center"/>
    </xf>
    <xf numFmtId="0" fontId="59" fillId="18" borderId="0" xfId="0" applyFont="1" applyFill="1" applyBorder="1" applyAlignment="1">
      <alignment horizontal="center" vertical="center"/>
    </xf>
    <xf numFmtId="0" fontId="59" fillId="18" borderId="23" xfId="0" applyFont="1" applyFill="1" applyBorder="1" applyAlignment="1">
      <alignment horizontal="center" vertical="center"/>
    </xf>
    <xf numFmtId="0" fontId="59" fillId="18" borderId="24" xfId="0" applyFont="1" applyFill="1" applyBorder="1" applyAlignment="1">
      <alignment horizontal="center" vertical="center"/>
    </xf>
    <xf numFmtId="0" fontId="59" fillId="18" borderId="25" xfId="0" applyFont="1" applyFill="1" applyBorder="1" applyAlignment="1">
      <alignment horizontal="center" vertical="center"/>
    </xf>
    <xf numFmtId="0" fontId="59" fillId="18" borderId="26" xfId="0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center"/>
    </xf>
    <xf numFmtId="0" fontId="28" fillId="13" borderId="5" xfId="0" applyFont="1" applyFill="1" applyBorder="1" applyAlignment="1">
      <alignment horizontal="center"/>
    </xf>
    <xf numFmtId="0" fontId="28" fillId="13" borderId="32" xfId="0" applyFont="1" applyFill="1" applyBorder="1" applyAlignment="1">
      <alignment horizontal="center"/>
    </xf>
    <xf numFmtId="0" fontId="28" fillId="13" borderId="30" xfId="0" applyFont="1" applyFill="1" applyBorder="1" applyAlignment="1">
      <alignment horizontal="left"/>
    </xf>
    <xf numFmtId="0" fontId="28" fillId="13" borderId="30" xfId="0" applyFont="1" applyFill="1" applyBorder="1" applyAlignment="1">
      <alignment horizontal="center"/>
    </xf>
    <xf numFmtId="0" fontId="28" fillId="13" borderId="31" xfId="0" applyFont="1" applyFill="1" applyBorder="1" applyAlignment="1">
      <alignment horizontal="center"/>
    </xf>
    <xf numFmtId="0" fontId="2" fillId="13" borderId="4" xfId="0" applyFont="1" applyFill="1" applyBorder="1" applyAlignment="1">
      <alignment horizontal="left"/>
    </xf>
    <xf numFmtId="0" fontId="28" fillId="13" borderId="5" xfId="0" applyFont="1" applyFill="1" applyBorder="1" applyAlignment="1">
      <alignment horizontal="left"/>
    </xf>
    <xf numFmtId="0" fontId="28" fillId="13" borderId="8" xfId="0" applyFont="1" applyFill="1" applyBorder="1" applyAlignment="1">
      <alignment horizontal="left"/>
    </xf>
    <xf numFmtId="0" fontId="28" fillId="13" borderId="4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left" vertical="center" wrapText="1"/>
    </xf>
    <xf numFmtId="0" fontId="28" fillId="13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center" vertical="center"/>
    </xf>
    <xf numFmtId="0" fontId="28" fillId="13" borderId="1" xfId="0" applyFont="1" applyFill="1" applyBorder="1" applyAlignment="1">
      <alignment horizontal="center" vertical="center"/>
    </xf>
    <xf numFmtId="0" fontId="28" fillId="13" borderId="27" xfId="0" applyFont="1" applyFill="1" applyBorder="1" applyAlignment="1">
      <alignment horizontal="center" vertical="center"/>
    </xf>
    <xf numFmtId="0" fontId="14" fillId="0" borderId="0" xfId="17" applyFont="1" applyAlignment="1">
      <alignment horizontal="center" vertical="center"/>
    </xf>
    <xf numFmtId="0" fontId="58" fillId="18" borderId="19" xfId="17" applyFont="1" applyFill="1" applyBorder="1" applyAlignment="1">
      <alignment horizontal="center" vertical="center"/>
    </xf>
    <xf numFmtId="0" fontId="58" fillId="18" borderId="20" xfId="17" applyFont="1" applyFill="1" applyBorder="1" applyAlignment="1">
      <alignment horizontal="center" vertical="center"/>
    </xf>
    <xf numFmtId="0" fontId="58" fillId="18" borderId="21" xfId="17" applyFont="1" applyFill="1" applyBorder="1" applyAlignment="1">
      <alignment horizontal="center" vertical="center"/>
    </xf>
    <xf numFmtId="0" fontId="58" fillId="18" borderId="22" xfId="17" applyFont="1" applyFill="1" applyBorder="1" applyAlignment="1">
      <alignment horizontal="center" vertical="center"/>
    </xf>
    <xf numFmtId="0" fontId="58" fillId="18" borderId="0" xfId="17" applyFont="1" applyFill="1" applyAlignment="1">
      <alignment horizontal="center" vertical="center"/>
    </xf>
    <xf numFmtId="0" fontId="58" fillId="18" borderId="23" xfId="17" applyFont="1" applyFill="1" applyBorder="1" applyAlignment="1">
      <alignment horizontal="center" vertical="center"/>
    </xf>
    <xf numFmtId="0" fontId="58" fillId="18" borderId="24" xfId="17" applyFont="1" applyFill="1" applyBorder="1" applyAlignment="1">
      <alignment horizontal="center" vertical="center"/>
    </xf>
    <xf numFmtId="0" fontId="58" fillId="18" borderId="25" xfId="17" applyFont="1" applyFill="1" applyBorder="1" applyAlignment="1">
      <alignment horizontal="center" vertical="center"/>
    </xf>
    <xf numFmtId="0" fontId="58" fillId="18" borderId="26" xfId="17" applyFont="1" applyFill="1" applyBorder="1" applyAlignment="1">
      <alignment horizontal="center" vertical="center"/>
    </xf>
    <xf numFmtId="164" fontId="19" fillId="8" borderId="19" xfId="20" applyFont="1" applyFill="1" applyBorder="1" applyAlignment="1">
      <alignment horizontal="center" vertical="center"/>
    </xf>
    <xf numFmtId="164" fontId="19" fillId="8" borderId="21" xfId="20" applyFont="1" applyFill="1" applyBorder="1" applyAlignment="1">
      <alignment horizontal="center" vertical="center"/>
    </xf>
    <xf numFmtId="164" fontId="19" fillId="8" borderId="22" xfId="20" applyFont="1" applyFill="1" applyBorder="1" applyAlignment="1">
      <alignment horizontal="center" vertical="center"/>
    </xf>
    <xf numFmtId="164" fontId="19" fillId="8" borderId="23" xfId="20" applyFont="1" applyFill="1" applyBorder="1" applyAlignment="1">
      <alignment horizontal="center" vertical="center"/>
    </xf>
    <xf numFmtId="164" fontId="19" fillId="8" borderId="24" xfId="20" applyFont="1" applyFill="1" applyBorder="1" applyAlignment="1">
      <alignment horizontal="center" vertical="center"/>
    </xf>
    <xf numFmtId="164" fontId="19" fillId="8" borderId="26" xfId="20" applyFont="1" applyFill="1" applyBorder="1" applyAlignment="1">
      <alignment horizontal="center" vertical="center"/>
    </xf>
    <xf numFmtId="0" fontId="14" fillId="9" borderId="19" xfId="17" applyFont="1" applyFill="1" applyBorder="1" applyAlignment="1">
      <alignment horizontal="center" vertical="center"/>
    </xf>
    <xf numFmtId="0" fontId="14" fillId="9" borderId="20" xfId="17" applyFont="1" applyFill="1" applyBorder="1" applyAlignment="1">
      <alignment horizontal="center" vertical="center"/>
    </xf>
    <xf numFmtId="0" fontId="14" fillId="9" borderId="21" xfId="17" applyFont="1" applyFill="1" applyBorder="1" applyAlignment="1">
      <alignment horizontal="center" vertical="center"/>
    </xf>
    <xf numFmtId="164" fontId="14" fillId="9" borderId="19" xfId="10" applyFont="1" applyFill="1" applyBorder="1" applyAlignment="1">
      <alignment horizontal="center" vertical="center"/>
    </xf>
    <xf numFmtId="164" fontId="14" fillId="9" borderId="20" xfId="10" applyFont="1" applyFill="1" applyBorder="1" applyAlignment="1">
      <alignment horizontal="center" vertical="center"/>
    </xf>
    <xf numFmtId="164" fontId="14" fillId="9" borderId="21" xfId="10" applyFont="1" applyFill="1" applyBorder="1" applyAlignment="1">
      <alignment horizontal="center" vertical="center"/>
    </xf>
    <xf numFmtId="164" fontId="12" fillId="0" borderId="0" xfId="10" applyFont="1" applyFill="1" applyBorder="1" applyAlignment="1">
      <alignment horizontal="center" vertical="center"/>
    </xf>
    <xf numFmtId="0" fontId="18" fillId="7" borderId="7" xfId="17" applyFont="1" applyFill="1" applyBorder="1" applyAlignment="1">
      <alignment horizontal="center" vertical="center" wrapText="1"/>
    </xf>
    <xf numFmtId="0" fontId="18" fillId="7" borderId="2" xfId="17" applyFont="1" applyFill="1" applyBorder="1" applyAlignment="1">
      <alignment horizontal="center" vertical="center" wrapText="1"/>
    </xf>
    <xf numFmtId="0" fontId="18" fillId="7" borderId="41" xfId="17" applyFont="1" applyFill="1" applyBorder="1" applyAlignment="1">
      <alignment horizontal="center" vertical="center" wrapText="1"/>
    </xf>
    <xf numFmtId="0" fontId="18" fillId="7" borderId="45" xfId="17" applyFont="1" applyFill="1" applyBorder="1" applyAlignment="1">
      <alignment horizontal="center" vertical="center" wrapText="1"/>
    </xf>
    <xf numFmtId="0" fontId="18" fillId="7" borderId="46" xfId="17" applyFont="1" applyFill="1" applyBorder="1" applyAlignment="1">
      <alignment horizontal="center" vertical="center" wrapText="1"/>
    </xf>
    <xf numFmtId="0" fontId="18" fillId="7" borderId="12" xfId="17" applyFont="1" applyFill="1" applyBorder="1" applyAlignment="1">
      <alignment horizontal="center" vertical="center" wrapText="1"/>
    </xf>
    <xf numFmtId="0" fontId="18" fillId="7" borderId="13" xfId="17" applyFont="1" applyFill="1" applyBorder="1" applyAlignment="1">
      <alignment horizontal="center" vertical="center" wrapText="1"/>
    </xf>
    <xf numFmtId="0" fontId="18" fillId="7" borderId="48" xfId="17" applyFont="1" applyFill="1" applyBorder="1" applyAlignment="1">
      <alignment horizontal="center" vertical="center" wrapText="1"/>
    </xf>
    <xf numFmtId="0" fontId="18" fillId="7" borderId="16" xfId="17" applyFont="1" applyFill="1" applyBorder="1" applyAlignment="1">
      <alignment horizontal="center" vertical="center" wrapText="1"/>
    </xf>
    <xf numFmtId="0" fontId="18" fillId="7" borderId="17" xfId="17" applyFont="1" applyFill="1" applyBorder="1" applyAlignment="1">
      <alignment horizontal="center" vertical="center" wrapText="1"/>
    </xf>
    <xf numFmtId="0" fontId="18" fillId="7" borderId="6" xfId="17" applyFont="1" applyFill="1" applyBorder="1" applyAlignment="1">
      <alignment horizontal="center" vertical="center" wrapText="1"/>
    </xf>
    <xf numFmtId="0" fontId="18" fillId="7" borderId="47" xfId="17" applyFont="1" applyFill="1" applyBorder="1" applyAlignment="1">
      <alignment horizontal="center" vertical="center" wrapText="1"/>
    </xf>
    <xf numFmtId="0" fontId="18" fillId="7" borderId="3" xfId="17" applyFont="1" applyFill="1" applyBorder="1" applyAlignment="1">
      <alignment horizontal="center" vertical="center" wrapText="1"/>
    </xf>
    <xf numFmtId="0" fontId="18" fillId="7" borderId="49" xfId="17" applyFont="1" applyFill="1" applyBorder="1" applyAlignment="1">
      <alignment horizontal="center" vertical="center" wrapText="1"/>
    </xf>
    <xf numFmtId="0" fontId="18" fillId="7" borderId="4" xfId="17" applyFont="1" applyFill="1" applyBorder="1" applyAlignment="1">
      <alignment horizontal="center" vertical="center" wrapText="1"/>
    </xf>
    <xf numFmtId="0" fontId="18" fillId="7" borderId="5" xfId="17" applyFont="1" applyFill="1" applyBorder="1" applyAlignment="1">
      <alignment horizontal="center" vertical="center" wrapText="1"/>
    </xf>
    <xf numFmtId="0" fontId="18" fillId="7" borderId="8" xfId="17" applyFont="1" applyFill="1" applyBorder="1" applyAlignment="1">
      <alignment horizontal="center" vertical="center" wrapText="1"/>
    </xf>
    <xf numFmtId="2" fontId="20" fillId="17" borderId="1" xfId="17" applyNumberFormat="1" applyFont="1" applyFill="1" applyBorder="1" applyAlignment="1">
      <alignment horizontal="center" vertical="center"/>
    </xf>
    <xf numFmtId="0" fontId="18" fillId="7" borderId="28" xfId="17" applyFont="1" applyFill="1" applyBorder="1" applyAlignment="1">
      <alignment horizontal="center" vertical="center" wrapText="1"/>
    </xf>
    <xf numFmtId="0" fontId="18" fillId="7" borderId="1" xfId="17" applyFont="1" applyFill="1" applyBorder="1" applyAlignment="1">
      <alignment horizontal="center" vertical="center" wrapText="1"/>
    </xf>
    <xf numFmtId="2" fontId="20" fillId="17" borderId="1" xfId="17" applyNumberFormat="1" applyFont="1" applyFill="1" applyBorder="1" applyAlignment="1">
      <alignment horizontal="center" vertical="center" wrapText="1"/>
    </xf>
    <xf numFmtId="0" fontId="35" fillId="0" borderId="0" xfId="2" applyNumberFormat="1" applyFont="1" applyFill="1" applyBorder="1" applyAlignment="1">
      <alignment horizontal="center" vertical="center"/>
    </xf>
    <xf numFmtId="0" fontId="58" fillId="18" borderId="19" xfId="2" applyNumberFormat="1" applyFont="1" applyFill="1" applyBorder="1" applyAlignment="1">
      <alignment horizontal="center" vertical="center" wrapText="1"/>
    </xf>
    <xf numFmtId="0" fontId="58" fillId="18" borderId="20" xfId="2" applyNumberFormat="1" applyFont="1" applyFill="1" applyBorder="1" applyAlignment="1">
      <alignment horizontal="center" vertical="center" wrapText="1"/>
    </xf>
    <xf numFmtId="0" fontId="58" fillId="18" borderId="21" xfId="2" applyNumberFormat="1" applyFont="1" applyFill="1" applyBorder="1" applyAlignment="1">
      <alignment horizontal="center" vertical="center" wrapText="1"/>
    </xf>
    <xf numFmtId="0" fontId="58" fillId="18" borderId="22" xfId="2" applyNumberFormat="1" applyFont="1" applyFill="1" applyBorder="1" applyAlignment="1">
      <alignment horizontal="center" vertical="center" wrapText="1"/>
    </xf>
    <xf numFmtId="0" fontId="58" fillId="18" borderId="0" xfId="2" applyNumberFormat="1" applyFont="1" applyFill="1" applyBorder="1" applyAlignment="1">
      <alignment horizontal="center" vertical="center" wrapText="1"/>
    </xf>
    <xf numFmtId="0" fontId="58" fillId="18" borderId="23" xfId="2" applyNumberFormat="1" applyFont="1" applyFill="1" applyBorder="1" applyAlignment="1">
      <alignment horizontal="center" vertical="center" wrapText="1"/>
    </xf>
    <xf numFmtId="0" fontId="58" fillId="18" borderId="24" xfId="2" applyNumberFormat="1" applyFont="1" applyFill="1" applyBorder="1" applyAlignment="1">
      <alignment horizontal="center" vertical="center" wrapText="1"/>
    </xf>
    <xf numFmtId="0" fontId="58" fillId="18" borderId="25" xfId="2" applyNumberFormat="1" applyFont="1" applyFill="1" applyBorder="1" applyAlignment="1">
      <alignment horizontal="center" vertical="center" wrapText="1"/>
    </xf>
    <xf numFmtId="0" fontId="58" fillId="18" borderId="26" xfId="2" applyNumberFormat="1" applyFont="1" applyFill="1" applyBorder="1" applyAlignment="1">
      <alignment horizontal="center" vertical="center" wrapText="1"/>
    </xf>
    <xf numFmtId="0" fontId="41" fillId="7" borderId="28" xfId="1" applyFont="1" applyFill="1" applyBorder="1" applyAlignment="1">
      <alignment horizontal="center" vertical="center" wrapText="1"/>
    </xf>
    <xf numFmtId="0" fontId="18" fillId="7" borderId="1" xfId="1" applyFont="1" applyFill="1" applyBorder="1" applyAlignment="1">
      <alignment horizontal="center" vertical="center" wrapText="1"/>
    </xf>
    <xf numFmtId="0" fontId="41" fillId="7" borderId="1" xfId="1" applyFont="1" applyFill="1" applyBorder="1" applyAlignment="1">
      <alignment horizontal="center" vertical="center" wrapText="1"/>
    </xf>
    <xf numFmtId="0" fontId="41" fillId="7" borderId="1" xfId="1" applyFont="1" applyFill="1" applyBorder="1" applyAlignment="1">
      <alignment horizontal="center" vertical="center"/>
    </xf>
    <xf numFmtId="0" fontId="41" fillId="7" borderId="7" xfId="1" applyFont="1" applyFill="1" applyBorder="1" applyAlignment="1">
      <alignment horizontal="center" vertical="center" wrapText="1"/>
    </xf>
    <xf numFmtId="0" fontId="41" fillId="7" borderId="18" xfId="1" applyFont="1" applyFill="1" applyBorder="1" applyAlignment="1">
      <alignment horizontal="center" vertical="center" wrapText="1"/>
    </xf>
    <xf numFmtId="0" fontId="40" fillId="9" borderId="33" xfId="0" applyFont="1" applyFill="1" applyBorder="1" applyAlignment="1">
      <alignment horizontal="center"/>
    </xf>
    <xf numFmtId="0" fontId="40" fillId="9" borderId="34" xfId="0" applyFont="1" applyFill="1" applyBorder="1" applyAlignment="1">
      <alignment horizontal="center"/>
    </xf>
    <xf numFmtId="0" fontId="40" fillId="9" borderId="51" xfId="0" applyFont="1" applyFill="1" applyBorder="1" applyAlignment="1">
      <alignment horizontal="center"/>
    </xf>
    <xf numFmtId="0" fontId="40" fillId="9" borderId="52" xfId="0" applyFont="1" applyFill="1" applyBorder="1" applyAlignment="1">
      <alignment horizontal="center"/>
    </xf>
    <xf numFmtId="0" fontId="40" fillId="9" borderId="50" xfId="0" applyFont="1" applyFill="1" applyBorder="1" applyAlignment="1">
      <alignment horizontal="center"/>
    </xf>
    <xf numFmtId="0" fontId="18" fillId="7" borderId="7" xfId="1" applyFont="1" applyFill="1" applyBorder="1" applyAlignment="1">
      <alignment horizontal="center" vertical="center" wrapText="1"/>
    </xf>
    <xf numFmtId="0" fontId="18" fillId="7" borderId="18" xfId="1" applyFont="1" applyFill="1" applyBorder="1" applyAlignment="1">
      <alignment horizontal="center" vertical="center" wrapText="1"/>
    </xf>
    <xf numFmtId="164" fontId="18" fillId="7" borderId="7" xfId="10" applyFont="1" applyFill="1" applyBorder="1" applyAlignment="1">
      <alignment horizontal="center" vertical="center"/>
    </xf>
    <xf numFmtId="164" fontId="18" fillId="7" borderId="2" xfId="10" applyFont="1" applyFill="1" applyBorder="1" applyAlignment="1">
      <alignment horizontal="center" vertical="center"/>
    </xf>
    <xf numFmtId="164" fontId="36" fillId="8" borderId="19" xfId="10" applyFont="1" applyFill="1" applyBorder="1" applyAlignment="1">
      <alignment horizontal="center" vertical="center"/>
    </xf>
    <xf numFmtId="164" fontId="36" fillId="8" borderId="21" xfId="10" applyFont="1" applyFill="1" applyBorder="1" applyAlignment="1">
      <alignment horizontal="center" vertical="center"/>
    </xf>
    <xf numFmtId="164" fontId="36" fillId="8" borderId="22" xfId="10" applyFont="1" applyFill="1" applyBorder="1" applyAlignment="1">
      <alignment horizontal="center" vertical="center"/>
    </xf>
    <xf numFmtId="164" fontId="36" fillId="8" borderId="23" xfId="10" applyFont="1" applyFill="1" applyBorder="1" applyAlignment="1">
      <alignment horizontal="center" vertical="center"/>
    </xf>
    <xf numFmtId="164" fontId="36" fillId="8" borderId="24" xfId="10" applyFont="1" applyFill="1" applyBorder="1" applyAlignment="1">
      <alignment horizontal="center" vertical="center"/>
    </xf>
    <xf numFmtId="164" fontId="36" fillId="8" borderId="26" xfId="10" applyFont="1" applyFill="1" applyBorder="1" applyAlignment="1">
      <alignment horizontal="center" vertical="center"/>
    </xf>
    <xf numFmtId="0" fontId="41" fillId="7" borderId="6" xfId="1" applyFont="1" applyFill="1" applyBorder="1" applyAlignment="1">
      <alignment horizontal="center" vertical="center" wrapText="1"/>
    </xf>
    <xf numFmtId="0" fontId="41" fillId="7" borderId="13" xfId="1" applyFont="1" applyFill="1" applyBorder="1" applyAlignment="1">
      <alignment horizontal="center" vertical="center" wrapText="1"/>
    </xf>
    <xf numFmtId="0" fontId="41" fillId="7" borderId="3" xfId="1" applyFont="1" applyFill="1" applyBorder="1" applyAlignment="1">
      <alignment horizontal="center" vertical="center" wrapText="1"/>
    </xf>
    <xf numFmtId="0" fontId="41" fillId="7" borderId="17" xfId="1" applyFont="1" applyFill="1" applyBorder="1" applyAlignment="1">
      <alignment horizontal="center" vertical="center" wrapText="1"/>
    </xf>
    <xf numFmtId="2" fontId="14" fillId="17" borderId="6" xfId="17" applyNumberFormat="1" applyFont="1" applyFill="1" applyBorder="1" applyAlignment="1">
      <alignment horizontal="center" vertical="center"/>
    </xf>
    <xf numFmtId="2" fontId="14" fillId="17" borderId="13" xfId="17" applyNumberFormat="1" applyFont="1" applyFill="1" applyBorder="1" applyAlignment="1">
      <alignment horizontal="center" vertical="center"/>
    </xf>
    <xf numFmtId="2" fontId="14" fillId="17" borderId="3" xfId="17" applyNumberFormat="1" applyFont="1" applyFill="1" applyBorder="1" applyAlignment="1">
      <alignment horizontal="center" vertical="center"/>
    </xf>
    <xf numFmtId="2" fontId="14" fillId="17" borderId="17" xfId="17" applyNumberFormat="1" applyFont="1" applyFill="1" applyBorder="1" applyAlignment="1">
      <alignment horizontal="center" vertical="center"/>
    </xf>
    <xf numFmtId="164" fontId="18" fillId="7" borderId="7" xfId="10" applyFont="1" applyFill="1" applyBorder="1" applyAlignment="1">
      <alignment horizontal="center" vertical="center" wrapText="1"/>
    </xf>
    <xf numFmtId="164" fontId="18" fillId="7" borderId="2" xfId="10" applyFont="1" applyFill="1" applyBorder="1" applyAlignment="1">
      <alignment horizontal="center" vertical="center" wrapText="1"/>
    </xf>
    <xf numFmtId="164" fontId="18" fillId="7" borderId="41" xfId="10" applyFont="1" applyFill="1" applyBorder="1" applyAlignment="1">
      <alignment horizontal="center" vertical="center"/>
    </xf>
    <xf numFmtId="164" fontId="18" fillId="7" borderId="45" xfId="10" applyFont="1" applyFill="1" applyBorder="1" applyAlignment="1">
      <alignment horizontal="center" vertical="center"/>
    </xf>
    <xf numFmtId="0" fontId="18" fillId="7" borderId="41" xfId="1" applyFont="1" applyFill="1" applyBorder="1" applyAlignment="1">
      <alignment horizontal="center" vertical="center" wrapText="1"/>
    </xf>
    <xf numFmtId="0" fontId="18" fillId="7" borderId="43" xfId="1" applyFont="1" applyFill="1" applyBorder="1" applyAlignment="1">
      <alignment horizontal="center" vertical="center" wrapText="1"/>
    </xf>
    <xf numFmtId="0" fontId="18" fillId="7" borderId="45" xfId="1" applyFont="1" applyFill="1" applyBorder="1" applyAlignment="1">
      <alignment horizontal="center" vertical="center" wrapText="1"/>
    </xf>
    <xf numFmtId="0" fontId="41" fillId="7" borderId="2" xfId="1" applyFont="1" applyFill="1" applyBorder="1" applyAlignment="1">
      <alignment horizontal="center" vertical="center" wrapText="1"/>
    </xf>
    <xf numFmtId="0" fontId="18" fillId="7" borderId="12" xfId="1" applyFont="1" applyFill="1" applyBorder="1" applyAlignment="1">
      <alignment horizontal="center" vertical="center" wrapText="1"/>
    </xf>
    <xf numFmtId="0" fontId="18" fillId="7" borderId="13" xfId="1" applyFont="1" applyFill="1" applyBorder="1" applyAlignment="1">
      <alignment horizontal="center" vertical="center" wrapText="1"/>
    </xf>
    <xf numFmtId="0" fontId="18" fillId="7" borderId="2" xfId="1" applyFont="1" applyFill="1" applyBorder="1" applyAlignment="1">
      <alignment horizontal="center" vertical="center" wrapText="1"/>
    </xf>
    <xf numFmtId="2" fontId="20" fillId="12" borderId="5" xfId="0" applyNumberFormat="1" applyFont="1" applyFill="1" applyBorder="1" applyAlignment="1">
      <alignment horizontal="center" vertical="center"/>
    </xf>
    <xf numFmtId="0" fontId="18" fillId="7" borderId="4" xfId="1" applyFont="1" applyFill="1" applyBorder="1" applyAlignment="1">
      <alignment horizontal="center" vertical="center" wrapText="1"/>
    </xf>
    <xf numFmtId="0" fontId="18" fillId="7" borderId="5" xfId="1" applyFont="1" applyFill="1" applyBorder="1" applyAlignment="1">
      <alignment horizontal="center" vertical="center" wrapText="1"/>
    </xf>
    <xf numFmtId="0" fontId="18" fillId="7" borderId="8" xfId="1" applyFont="1" applyFill="1" applyBorder="1" applyAlignment="1">
      <alignment horizontal="center" vertical="center" wrapText="1"/>
    </xf>
    <xf numFmtId="0" fontId="47" fillId="7" borderId="1" xfId="1" applyFont="1" applyFill="1" applyBorder="1" applyAlignment="1">
      <alignment horizontal="center" vertical="center" wrapText="1"/>
    </xf>
    <xf numFmtId="0" fontId="18" fillId="9" borderId="4" xfId="0" applyFont="1" applyFill="1" applyBorder="1" applyAlignment="1">
      <alignment horizontal="center"/>
    </xf>
    <xf numFmtId="0" fontId="18" fillId="9" borderId="5" xfId="0" applyFont="1" applyFill="1" applyBorder="1" applyAlignment="1">
      <alignment horizontal="center"/>
    </xf>
    <xf numFmtId="0" fontId="18" fillId="9" borderId="3" xfId="0" applyFont="1" applyFill="1" applyBorder="1" applyAlignment="1">
      <alignment horizontal="center"/>
    </xf>
    <xf numFmtId="0" fontId="18" fillId="9" borderId="16" xfId="0" applyFont="1" applyFill="1" applyBorder="1" applyAlignment="1">
      <alignment horizontal="center"/>
    </xf>
    <xf numFmtId="0" fontId="18" fillId="9" borderId="1" xfId="0" applyFont="1" applyFill="1" applyBorder="1" applyAlignment="1">
      <alignment horizontal="center"/>
    </xf>
    <xf numFmtId="0" fontId="18" fillId="7" borderId="1" xfId="1" applyFont="1" applyFill="1" applyBorder="1" applyAlignment="1">
      <alignment horizontal="center" vertical="center"/>
    </xf>
    <xf numFmtId="0" fontId="18" fillId="7" borderId="0" xfId="1" applyFont="1" applyFill="1" applyBorder="1" applyAlignment="1">
      <alignment horizontal="center" vertical="center" wrapText="1"/>
    </xf>
    <xf numFmtId="0" fontId="18" fillId="7" borderId="15" xfId="1" applyFont="1" applyFill="1" applyBorder="1" applyAlignment="1">
      <alignment horizontal="center" vertical="center" wrapText="1"/>
    </xf>
    <xf numFmtId="0" fontId="18" fillId="7" borderId="16" xfId="1" applyFont="1" applyFill="1" applyBorder="1" applyAlignment="1">
      <alignment horizontal="center" vertical="center" wrapText="1"/>
    </xf>
    <xf numFmtId="0" fontId="18" fillId="7" borderId="17" xfId="1" applyFont="1" applyFill="1" applyBorder="1" applyAlignment="1">
      <alignment horizontal="center" vertical="center" wrapText="1"/>
    </xf>
    <xf numFmtId="0" fontId="14" fillId="9" borderId="33" xfId="0" applyFont="1" applyFill="1" applyBorder="1" applyAlignment="1">
      <alignment horizontal="center"/>
    </xf>
    <xf numFmtId="0" fontId="14" fillId="9" borderId="34" xfId="0" applyFont="1" applyFill="1" applyBorder="1" applyAlignment="1">
      <alignment horizontal="center"/>
    </xf>
    <xf numFmtId="0" fontId="14" fillId="9" borderId="35" xfId="0" applyFont="1" applyFill="1" applyBorder="1" applyAlignment="1">
      <alignment horizontal="center"/>
    </xf>
    <xf numFmtId="2" fontId="20" fillId="12" borderId="40" xfId="0" applyNumberFormat="1" applyFont="1" applyFill="1" applyBorder="1" applyAlignment="1">
      <alignment horizontal="center" vertical="center"/>
    </xf>
    <xf numFmtId="2" fontId="20" fillId="12" borderId="42" xfId="0" applyNumberFormat="1" applyFont="1" applyFill="1" applyBorder="1" applyAlignment="1">
      <alignment horizontal="center" vertical="center"/>
    </xf>
    <xf numFmtId="2" fontId="20" fillId="12" borderId="44" xfId="0" applyNumberFormat="1" applyFont="1" applyFill="1" applyBorder="1" applyAlignment="1">
      <alignment horizontal="center" vertical="center"/>
    </xf>
    <xf numFmtId="2" fontId="20" fillId="7" borderId="4" xfId="0" applyNumberFormat="1" applyFont="1" applyFill="1" applyBorder="1" applyAlignment="1">
      <alignment horizontal="center" vertical="center"/>
    </xf>
    <xf numFmtId="2" fontId="20" fillId="7" borderId="5" xfId="0" applyNumberFormat="1" applyFont="1" applyFill="1" applyBorder="1" applyAlignment="1">
      <alignment horizontal="center" vertical="center"/>
    </xf>
    <xf numFmtId="2" fontId="20" fillId="7" borderId="8" xfId="0" applyNumberFormat="1" applyFont="1" applyFill="1" applyBorder="1" applyAlignment="1">
      <alignment horizontal="center" vertical="center"/>
    </xf>
    <xf numFmtId="2" fontId="21" fillId="12" borderId="41" xfId="0" applyNumberFormat="1" applyFont="1" applyFill="1" applyBorder="1" applyAlignment="1">
      <alignment horizontal="center" vertical="center" wrapText="1"/>
    </xf>
    <xf numFmtId="2" fontId="21" fillId="12" borderId="43" xfId="0" applyNumberFormat="1" applyFont="1" applyFill="1" applyBorder="1" applyAlignment="1">
      <alignment horizontal="center" vertical="center" wrapText="1"/>
    </xf>
    <xf numFmtId="2" fontId="21" fillId="12" borderId="45" xfId="0" applyNumberFormat="1" applyFont="1" applyFill="1" applyBorder="1" applyAlignment="1">
      <alignment horizontal="center" vertical="center" wrapText="1"/>
    </xf>
    <xf numFmtId="2" fontId="17" fillId="10" borderId="4" xfId="0" applyNumberFormat="1" applyFont="1" applyFill="1" applyBorder="1" applyAlignment="1">
      <alignment horizontal="center" vertical="center"/>
    </xf>
    <xf numFmtId="2" fontId="17" fillId="10" borderId="5" xfId="0" applyNumberFormat="1" applyFont="1" applyFill="1" applyBorder="1" applyAlignment="1">
      <alignment horizontal="center" vertical="center"/>
    </xf>
    <xf numFmtId="2" fontId="17" fillId="10" borderId="8" xfId="0" applyNumberFormat="1" applyFont="1" applyFill="1" applyBorder="1" applyAlignment="1">
      <alignment horizontal="center" vertical="center"/>
    </xf>
    <xf numFmtId="0" fontId="23" fillId="0" borderId="14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164" fontId="19" fillId="0" borderId="1" xfId="10" applyFont="1" applyFill="1" applyBorder="1" applyAlignment="1">
      <alignment horizontal="center" vertical="center"/>
    </xf>
    <xf numFmtId="164" fontId="22" fillId="0" borderId="36" xfId="10" applyFont="1" applyFill="1" applyBorder="1" applyAlignment="1">
      <alignment horizontal="center" vertical="center"/>
    </xf>
    <xf numFmtId="164" fontId="22" fillId="0" borderId="8" xfId="10" applyFont="1" applyFill="1" applyBorder="1" applyAlignment="1">
      <alignment horizontal="center" vertical="center"/>
    </xf>
    <xf numFmtId="164" fontId="22" fillId="0" borderId="37" xfId="10" applyFont="1" applyFill="1" applyBorder="1" applyAlignment="1">
      <alignment horizontal="center" vertical="center"/>
    </xf>
    <xf numFmtId="164" fontId="22" fillId="0" borderId="38" xfId="10" applyFont="1" applyFill="1" applyBorder="1" applyAlignment="1">
      <alignment horizontal="center" vertical="center"/>
    </xf>
    <xf numFmtId="164" fontId="46" fillId="11" borderId="4" xfId="10" applyFont="1" applyFill="1" applyBorder="1" applyAlignment="1">
      <alignment horizontal="center" vertical="center"/>
    </xf>
    <xf numFmtId="164" fontId="46" fillId="11" borderId="8" xfId="10" applyFont="1" applyFill="1" applyBorder="1" applyAlignment="1">
      <alignment horizontal="center" vertical="center"/>
    </xf>
    <xf numFmtId="164" fontId="46" fillId="11" borderId="39" xfId="10" applyFont="1" applyFill="1" applyBorder="1" applyAlignment="1">
      <alignment horizontal="center" vertical="center"/>
    </xf>
    <xf numFmtId="164" fontId="46" fillId="11" borderId="38" xfId="10" applyFont="1" applyFill="1" applyBorder="1" applyAlignment="1">
      <alignment horizontal="center" vertical="center"/>
    </xf>
    <xf numFmtId="0" fontId="14" fillId="0" borderId="0" xfId="17" applyNumberFormat="1" applyFont="1" applyFill="1" applyBorder="1" applyAlignment="1">
      <alignment horizontal="center" vertical="center"/>
    </xf>
    <xf numFmtId="164" fontId="19" fillId="8" borderId="19" xfId="10" applyFont="1" applyFill="1" applyBorder="1" applyAlignment="1">
      <alignment horizontal="center" vertical="center"/>
    </xf>
    <xf numFmtId="164" fontId="19" fillId="8" borderId="21" xfId="10" applyFont="1" applyFill="1" applyBorder="1" applyAlignment="1">
      <alignment horizontal="center" vertical="center"/>
    </xf>
    <xf numFmtId="164" fontId="19" fillId="8" borderId="22" xfId="10" applyFont="1" applyFill="1" applyBorder="1" applyAlignment="1">
      <alignment horizontal="center" vertical="center"/>
    </xf>
    <xf numFmtId="164" fontId="19" fillId="8" borderId="23" xfId="10" applyFont="1" applyFill="1" applyBorder="1" applyAlignment="1">
      <alignment horizontal="center" vertical="center"/>
    </xf>
    <xf numFmtId="164" fontId="19" fillId="8" borderId="24" xfId="10" applyFont="1" applyFill="1" applyBorder="1" applyAlignment="1">
      <alignment horizontal="center" vertical="center"/>
    </xf>
    <xf numFmtId="164" fontId="19" fillId="8" borderId="26" xfId="10" applyFont="1" applyFill="1" applyBorder="1" applyAlignment="1">
      <alignment horizontal="center" vertical="center"/>
    </xf>
    <xf numFmtId="2" fontId="21" fillId="7" borderId="1" xfId="0" applyNumberFormat="1" applyFont="1" applyFill="1" applyBorder="1" applyAlignment="1">
      <alignment horizontal="center" vertical="center"/>
    </xf>
    <xf numFmtId="2" fontId="21" fillId="7" borderId="27" xfId="0" applyNumberFormat="1" applyFont="1" applyFill="1" applyBorder="1" applyAlignment="1">
      <alignment horizontal="center" vertical="center"/>
    </xf>
    <xf numFmtId="164" fontId="14" fillId="9" borderId="33" xfId="10" applyFont="1" applyFill="1" applyBorder="1" applyAlignment="1">
      <alignment horizontal="center" vertical="center"/>
    </xf>
    <xf numFmtId="164" fontId="14" fillId="9" borderId="34" xfId="10" applyFont="1" applyFill="1" applyBorder="1" applyAlignment="1">
      <alignment horizontal="center" vertical="center"/>
    </xf>
    <xf numFmtId="164" fontId="14" fillId="9" borderId="35" xfId="10" applyFont="1" applyFill="1" applyBorder="1" applyAlignment="1">
      <alignment horizontal="center" vertical="center"/>
    </xf>
    <xf numFmtId="164" fontId="20" fillId="7" borderId="36" xfId="10" applyFont="1" applyFill="1" applyBorder="1" applyAlignment="1">
      <alignment horizontal="center" vertical="center"/>
    </xf>
    <xf numFmtId="164" fontId="20" fillId="7" borderId="8" xfId="10" applyFont="1" applyFill="1" applyBorder="1" applyAlignment="1">
      <alignment horizontal="center" vertical="center"/>
    </xf>
    <xf numFmtId="0" fontId="58" fillId="18" borderId="19" xfId="17" applyNumberFormat="1" applyFont="1" applyFill="1" applyBorder="1" applyAlignment="1">
      <alignment horizontal="center" vertical="center" wrapText="1"/>
    </xf>
    <xf numFmtId="0" fontId="58" fillId="18" borderId="20" xfId="17" applyNumberFormat="1" applyFont="1" applyFill="1" applyBorder="1" applyAlignment="1">
      <alignment horizontal="center" vertical="center" wrapText="1"/>
    </xf>
    <xf numFmtId="0" fontId="58" fillId="18" borderId="21" xfId="17" applyNumberFormat="1" applyFont="1" applyFill="1" applyBorder="1" applyAlignment="1">
      <alignment horizontal="center" vertical="center" wrapText="1"/>
    </xf>
    <xf numFmtId="0" fontId="58" fillId="18" borderId="22" xfId="17" applyNumberFormat="1" applyFont="1" applyFill="1" applyBorder="1" applyAlignment="1">
      <alignment horizontal="center" vertical="center" wrapText="1"/>
    </xf>
    <xf numFmtId="0" fontId="58" fillId="18" borderId="0" xfId="17" applyNumberFormat="1" applyFont="1" applyFill="1" applyBorder="1" applyAlignment="1">
      <alignment horizontal="center" vertical="center" wrapText="1"/>
    </xf>
    <xf numFmtId="0" fontId="58" fillId="18" borderId="23" xfId="17" applyNumberFormat="1" applyFont="1" applyFill="1" applyBorder="1" applyAlignment="1">
      <alignment horizontal="center" vertical="center" wrapText="1"/>
    </xf>
    <xf numFmtId="0" fontId="58" fillId="18" borderId="24" xfId="17" applyNumberFormat="1" applyFont="1" applyFill="1" applyBorder="1" applyAlignment="1">
      <alignment horizontal="center" vertical="center" wrapText="1"/>
    </xf>
    <xf numFmtId="0" fontId="58" fillId="18" borderId="25" xfId="17" applyNumberFormat="1" applyFont="1" applyFill="1" applyBorder="1" applyAlignment="1">
      <alignment horizontal="center" vertical="center" wrapText="1"/>
    </xf>
    <xf numFmtId="0" fontId="58" fillId="18" borderId="26" xfId="17" applyNumberFormat="1" applyFont="1" applyFill="1" applyBorder="1" applyAlignment="1">
      <alignment horizontal="center" vertical="center" wrapText="1"/>
    </xf>
    <xf numFmtId="164" fontId="19" fillId="0" borderId="30" xfId="10" applyFont="1" applyFill="1" applyBorder="1" applyAlignment="1">
      <alignment horizontal="center" vertical="center"/>
    </xf>
    <xf numFmtId="0" fontId="20" fillId="9" borderId="6" xfId="0" applyFont="1" applyFill="1" applyBorder="1" applyAlignment="1">
      <alignment vertical="center"/>
    </xf>
    <xf numFmtId="0" fontId="20" fillId="9" borderId="12" xfId="0" applyFont="1" applyFill="1" applyBorder="1" applyAlignment="1">
      <alignment vertical="center"/>
    </xf>
    <xf numFmtId="2" fontId="11" fillId="5" borderId="7" xfId="10" applyNumberFormat="1" applyFont="1" applyFill="1" applyBorder="1" applyAlignment="1">
      <alignment horizontal="right" vertical="center"/>
    </xf>
    <xf numFmtId="2" fontId="11" fillId="5" borderId="18" xfId="10" applyNumberFormat="1" applyFont="1" applyFill="1" applyBorder="1" applyAlignment="1">
      <alignment horizontal="right" vertical="center"/>
    </xf>
    <xf numFmtId="2" fontId="11" fillId="5" borderId="2" xfId="10" applyNumberFormat="1" applyFont="1" applyFill="1" applyBorder="1" applyAlignment="1">
      <alignment horizontal="right" vertical="center"/>
    </xf>
    <xf numFmtId="2" fontId="11" fillId="4" borderId="7" xfId="10" applyNumberFormat="1" applyFont="1" applyFill="1" applyBorder="1" applyAlignment="1">
      <alignment horizontal="right" vertical="center"/>
    </xf>
    <xf numFmtId="2" fontId="11" fillId="4" borderId="18" xfId="10" applyNumberFormat="1" applyFont="1" applyFill="1" applyBorder="1" applyAlignment="1">
      <alignment horizontal="right" vertical="center"/>
    </xf>
    <xf numFmtId="2" fontId="11" fillId="4" borderId="2" xfId="10" applyNumberFormat="1" applyFont="1" applyFill="1" applyBorder="1" applyAlignment="1">
      <alignment horizontal="right" vertical="center"/>
    </xf>
    <xf numFmtId="2" fontId="11" fillId="5" borderId="7" xfId="10" applyNumberFormat="1" applyFont="1" applyFill="1" applyBorder="1" applyAlignment="1">
      <alignment horizontal="center" vertical="center"/>
    </xf>
    <xf numFmtId="2" fontId="11" fillId="5" borderId="18" xfId="10" applyNumberFormat="1" applyFont="1" applyFill="1" applyBorder="1" applyAlignment="1">
      <alignment horizontal="center" vertical="center"/>
    </xf>
    <xf numFmtId="2" fontId="11" fillId="5" borderId="2" xfId="10" applyNumberFormat="1" applyFont="1" applyFill="1" applyBorder="1" applyAlignment="1">
      <alignment horizontal="center" vertical="center"/>
    </xf>
    <xf numFmtId="2" fontId="11" fillId="4" borderId="7" xfId="10" applyNumberFormat="1" applyFont="1" applyFill="1" applyBorder="1" applyAlignment="1">
      <alignment horizontal="center" vertical="center"/>
    </xf>
    <xf numFmtId="2" fontId="11" fillId="4" borderId="18" xfId="10" applyNumberFormat="1" applyFont="1" applyFill="1" applyBorder="1" applyAlignment="1">
      <alignment horizontal="center" vertical="center"/>
    </xf>
    <xf numFmtId="2" fontId="11" fillId="4" borderId="2" xfId="10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2" fontId="11" fillId="0" borderId="18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2" fontId="11" fillId="0" borderId="4" xfId="0" applyNumberFormat="1" applyFont="1" applyFill="1" applyBorder="1" applyAlignment="1">
      <alignment horizontal="left" vertical="center" wrapText="1"/>
    </xf>
    <xf numFmtId="2" fontId="11" fillId="0" borderId="5" xfId="0" applyNumberFormat="1" applyFont="1" applyFill="1" applyBorder="1" applyAlignment="1">
      <alignment horizontal="left" vertical="center" wrapText="1"/>
    </xf>
    <xf numFmtId="2" fontId="11" fillId="0" borderId="5" xfId="10" applyNumberFormat="1" applyFont="1" applyFill="1" applyBorder="1" applyAlignment="1">
      <alignment vertical="center"/>
    </xf>
    <xf numFmtId="2" fontId="11" fillId="0" borderId="8" xfId="10" applyNumberFormat="1" applyFont="1" applyFill="1" applyBorder="1" applyAlignment="1">
      <alignment vertical="center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</cellXfs>
  <cellStyles count="23">
    <cellStyle name="Hyperlink 2" xfId="16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3" xr:uid="{00000000-0005-0000-0000-000004000000}"/>
    <cellStyle name="Normal 2 2 3" xfId="17" xr:uid="{00000000-0005-0000-0000-000005000000}"/>
    <cellStyle name="Normal 2_F150-PLQ-RO-Demolições e Retiradas" xfId="4" xr:uid="{00000000-0005-0000-0000-000006000000}"/>
    <cellStyle name="Normal 3" xfId="5" xr:uid="{00000000-0005-0000-0000-000007000000}"/>
    <cellStyle name="Normal 3 2" xfId="6" xr:uid="{00000000-0005-0000-0000-000008000000}"/>
    <cellStyle name="Normal 3 3" xfId="7" xr:uid="{00000000-0005-0000-0000-000009000000}"/>
    <cellStyle name="Normal 4" xfId="8" xr:uid="{00000000-0005-0000-0000-00000A000000}"/>
    <cellStyle name="Normal 5" xfId="22" xr:uid="{3B19DD52-AC25-4035-9B4F-DD4CF4E9D4CA}"/>
    <cellStyle name="Porcentagem 2" xfId="9" xr:uid="{00000000-0005-0000-0000-00000B000000}"/>
    <cellStyle name="Separador de milhares 2" xfId="11" xr:uid="{00000000-0005-0000-0000-00000C000000}"/>
    <cellStyle name="Separador de milhares 2 2" xfId="12" xr:uid="{00000000-0005-0000-0000-00000D000000}"/>
    <cellStyle name="Separador de milhares 2 2 2" xfId="21" xr:uid="{00000000-0005-0000-0000-00000E000000}"/>
    <cellStyle name="Separador de milhares 2 3" xfId="19" xr:uid="{00000000-0005-0000-0000-00000F000000}"/>
    <cellStyle name="Separador de milhares 3" xfId="13" xr:uid="{00000000-0005-0000-0000-000010000000}"/>
    <cellStyle name="Separador de milhares 4" xfId="14" xr:uid="{00000000-0005-0000-0000-000011000000}"/>
    <cellStyle name="Vírgula" xfId="10" builtinId="3"/>
    <cellStyle name="Vírgula 2" xfId="15" xr:uid="{00000000-0005-0000-0000-000013000000}"/>
    <cellStyle name="Vírgula 2 2" xfId="20" xr:uid="{00000000-0005-0000-0000-000014000000}"/>
    <cellStyle name="Vírgula 3" xfId="18" xr:uid="{00000000-0005-0000-0000-000015000000}"/>
  </cellStyles>
  <dxfs count="774"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133350</xdr:colOff>
      <xdr:row>0</xdr:row>
      <xdr:rowOff>0</xdr:rowOff>
    </xdr:from>
    <xdr:to>
      <xdr:col>10</xdr:col>
      <xdr:colOff>503705</xdr:colOff>
      <xdr:row>4</xdr:row>
      <xdr:rowOff>153583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A854475-A6A3-457F-8261-715838F0AB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0"/>
          <a:ext cx="1237130" cy="7060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44824</xdr:colOff>
      <xdr:row>1</xdr:row>
      <xdr:rowOff>1</xdr:rowOff>
    </xdr:from>
    <xdr:to>
      <xdr:col>31</xdr:col>
      <xdr:colOff>4483</xdr:colOff>
      <xdr:row>4</xdr:row>
      <xdr:rowOff>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E6A9B4E-31D3-4201-B8F8-293A2E78E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51324" y="56030"/>
          <a:ext cx="1237130" cy="7060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504825</xdr:colOff>
      <xdr:row>1</xdr:row>
      <xdr:rowOff>19050</xdr:rowOff>
    </xdr:from>
    <xdr:to>
      <xdr:col>22</xdr:col>
      <xdr:colOff>56030</xdr:colOff>
      <xdr:row>3</xdr:row>
      <xdr:rowOff>248833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EF949D4-3EB1-4429-83B6-62BE2954A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0300" y="76200"/>
          <a:ext cx="1237130" cy="7060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1</xdr:row>
      <xdr:rowOff>19050</xdr:rowOff>
    </xdr:from>
    <xdr:to>
      <xdr:col>14</xdr:col>
      <xdr:colOff>637055</xdr:colOff>
      <xdr:row>3</xdr:row>
      <xdr:rowOff>248833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48D6E6B-14D2-493F-A924-0BF638EAD4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3200" y="76200"/>
          <a:ext cx="1237130" cy="7060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409575</xdr:colOff>
      <xdr:row>1</xdr:row>
      <xdr:rowOff>0</xdr:rowOff>
    </xdr:from>
    <xdr:to>
      <xdr:col>33</xdr:col>
      <xdr:colOff>75080</xdr:colOff>
      <xdr:row>3</xdr:row>
      <xdr:rowOff>229783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DE4205B-ABBE-450D-AFBE-7E1173886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3850" y="57150"/>
          <a:ext cx="1237130" cy="7060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212911</xdr:colOff>
      <xdr:row>1</xdr:row>
      <xdr:rowOff>59247</xdr:rowOff>
    </xdr:from>
    <xdr:to>
      <xdr:col>24</xdr:col>
      <xdr:colOff>840441</xdr:colOff>
      <xdr:row>3</xdr:row>
      <xdr:rowOff>222355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C46C8756-0BB6-45F3-9FAE-CC2E31458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71176" y="115276"/>
          <a:ext cx="1232647" cy="71219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333375</xdr:colOff>
      <xdr:row>0</xdr:row>
      <xdr:rowOff>95250</xdr:rowOff>
    </xdr:from>
    <xdr:to>
      <xdr:col>19</xdr:col>
      <xdr:colOff>85725</xdr:colOff>
      <xdr:row>3</xdr:row>
      <xdr:rowOff>133350</xdr:rowOff>
    </xdr:to>
    <xdr:pic>
      <xdr:nvPicPr>
        <xdr:cNvPr id="28836" name="Imagem 4" descr="JCA - Sem arejamento.jpg">
          <a:extLst>
            <a:ext uri="{FF2B5EF4-FFF2-40B4-BE49-F238E27FC236}">
              <a16:creationId xmlns:a16="http://schemas.microsoft.com/office/drawing/2014/main" id="{00000000-0008-0000-0400-0000A47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48275" y="95250"/>
          <a:ext cx="31813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BF47"/>
  <sheetViews>
    <sheetView view="pageBreakPreview" zoomScaleSheetLayoutView="100" workbookViewId="0">
      <selection activeCell="C16" sqref="C16"/>
    </sheetView>
  </sheetViews>
  <sheetFormatPr defaultRowHeight="12.75" x14ac:dyDescent="0.2"/>
  <cols>
    <col min="1" max="1" width="1" style="88" customWidth="1"/>
    <col min="2" max="2" width="13.42578125" style="88" customWidth="1"/>
    <col min="3" max="3" width="16.28515625" style="88" customWidth="1"/>
    <col min="4" max="4" width="9.140625" style="88"/>
    <col min="5" max="5" width="10.7109375" style="88" customWidth="1"/>
    <col min="6" max="6" width="11.140625" style="88" customWidth="1"/>
    <col min="7" max="7" width="13" style="88" customWidth="1"/>
    <col min="8" max="8" width="10.7109375" style="88" customWidth="1"/>
    <col min="9" max="9" width="11.85546875" style="88" customWidth="1"/>
    <col min="10" max="10" width="13" style="88" customWidth="1"/>
    <col min="11" max="16384" width="9.140625" style="88"/>
  </cols>
  <sheetData>
    <row r="1" spans="1:58" ht="12.75" customHeight="1" x14ac:dyDescent="0.2">
      <c r="A1" s="81"/>
      <c r="B1" s="351" t="s">
        <v>86</v>
      </c>
      <c r="C1" s="352"/>
      <c r="D1" s="352"/>
      <c r="E1" s="352"/>
      <c r="F1" s="352"/>
      <c r="G1" s="352"/>
      <c r="H1" s="352"/>
      <c r="I1" s="353"/>
      <c r="J1" s="345"/>
      <c r="K1" s="346"/>
      <c r="L1" s="81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3"/>
      <c r="AB1" s="84"/>
      <c r="AC1" s="83"/>
      <c r="AD1" s="83"/>
      <c r="AE1" s="83"/>
      <c r="AF1" s="83"/>
      <c r="AG1" s="85"/>
      <c r="AH1" s="83"/>
      <c r="AI1" s="83"/>
      <c r="AJ1" s="83"/>
      <c r="AK1" s="83"/>
      <c r="AL1" s="340"/>
      <c r="AM1" s="83"/>
      <c r="AN1" s="83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7"/>
    </row>
    <row r="2" spans="1:58" ht="12.75" customHeight="1" x14ac:dyDescent="0.2">
      <c r="A2" s="81"/>
      <c r="B2" s="354"/>
      <c r="C2" s="355"/>
      <c r="D2" s="355"/>
      <c r="E2" s="355"/>
      <c r="F2" s="355"/>
      <c r="G2" s="355"/>
      <c r="H2" s="355"/>
      <c r="I2" s="356"/>
      <c r="J2" s="347"/>
      <c r="K2" s="348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3"/>
      <c r="AB2" s="84"/>
      <c r="AC2" s="83"/>
      <c r="AD2" s="83"/>
      <c r="AE2" s="83"/>
      <c r="AF2" s="83"/>
      <c r="AG2" s="85"/>
      <c r="AH2" s="83"/>
      <c r="AI2" s="83"/>
      <c r="AJ2" s="83"/>
      <c r="AK2" s="83"/>
      <c r="AL2" s="340"/>
      <c r="AM2" s="83"/>
      <c r="AN2" s="83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7"/>
    </row>
    <row r="3" spans="1:58" ht="5.25" customHeight="1" x14ac:dyDescent="0.2">
      <c r="A3" s="81"/>
      <c r="B3" s="282"/>
      <c r="C3" s="283"/>
      <c r="D3" s="283"/>
      <c r="E3" s="283"/>
      <c r="F3" s="283"/>
      <c r="G3" s="283"/>
      <c r="H3" s="283"/>
      <c r="I3" s="284"/>
      <c r="J3" s="347"/>
      <c r="K3" s="348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3"/>
      <c r="AB3" s="84"/>
      <c r="AC3" s="83"/>
      <c r="AD3" s="83"/>
      <c r="AE3" s="83"/>
      <c r="AF3" s="83"/>
      <c r="AG3" s="85"/>
      <c r="AH3" s="83"/>
      <c r="AI3" s="83"/>
      <c r="AJ3" s="83"/>
      <c r="AK3" s="83"/>
      <c r="AL3" s="340"/>
      <c r="AM3" s="83"/>
      <c r="AN3" s="83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7"/>
    </row>
    <row r="4" spans="1:58" ht="12.75" customHeight="1" x14ac:dyDescent="0.2">
      <c r="A4" s="81"/>
      <c r="B4" s="354" t="s">
        <v>131</v>
      </c>
      <c r="C4" s="355"/>
      <c r="D4" s="355"/>
      <c r="E4" s="355"/>
      <c r="F4" s="355"/>
      <c r="G4" s="355"/>
      <c r="H4" s="355"/>
      <c r="I4" s="356"/>
      <c r="J4" s="347"/>
      <c r="K4" s="348"/>
      <c r="L4" s="81"/>
      <c r="M4" s="82"/>
      <c r="N4" s="82"/>
      <c r="O4" s="82"/>
      <c r="P4" s="82"/>
      <c r="Q4" s="82"/>
      <c r="R4" s="82"/>
      <c r="S4" s="89"/>
      <c r="T4" s="341"/>
      <c r="U4" s="341"/>
      <c r="V4" s="341"/>
      <c r="W4" s="82"/>
      <c r="X4" s="82"/>
      <c r="Y4" s="82"/>
      <c r="Z4" s="82"/>
      <c r="AA4" s="82"/>
      <c r="AB4" s="89"/>
      <c r="AC4" s="90"/>
      <c r="AD4" s="91"/>
      <c r="AE4" s="92"/>
      <c r="AF4" s="93"/>
      <c r="AG4" s="94"/>
      <c r="AH4" s="95"/>
      <c r="AI4" s="96"/>
      <c r="AJ4" s="96"/>
      <c r="AK4" s="96"/>
      <c r="AL4" s="340"/>
      <c r="AM4" s="95"/>
      <c r="AN4" s="82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7"/>
    </row>
    <row r="5" spans="1:58" ht="13.5" customHeight="1" thickBot="1" x14ac:dyDescent="0.25">
      <c r="A5" s="81"/>
      <c r="B5" s="357"/>
      <c r="C5" s="358"/>
      <c r="D5" s="358"/>
      <c r="E5" s="358"/>
      <c r="F5" s="358"/>
      <c r="G5" s="358"/>
      <c r="H5" s="358"/>
      <c r="I5" s="359"/>
      <c r="J5" s="349"/>
      <c r="K5" s="350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9"/>
      <c r="AC5" s="90"/>
      <c r="AD5" s="91"/>
      <c r="AE5" s="92"/>
      <c r="AF5" s="97"/>
      <c r="AG5" s="98"/>
      <c r="AH5" s="99"/>
      <c r="AI5" s="100"/>
      <c r="AJ5" s="100"/>
      <c r="AK5" s="100"/>
      <c r="AL5" s="340"/>
      <c r="AM5" s="99"/>
      <c r="AN5" s="82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7"/>
    </row>
    <row r="6" spans="1:58" ht="13.5" thickBot="1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58" ht="15.75" x14ac:dyDescent="0.25">
      <c r="B7" s="342" t="s">
        <v>73</v>
      </c>
      <c r="C7" s="343"/>
      <c r="D7" s="343"/>
      <c r="E7" s="343"/>
      <c r="F7" s="343"/>
      <c r="G7" s="343"/>
      <c r="H7" s="343"/>
      <c r="I7" s="343"/>
      <c r="J7" s="343"/>
      <c r="K7" s="344"/>
    </row>
    <row r="8" spans="1:58" ht="3" customHeight="1" x14ac:dyDescent="0.2">
      <c r="A8" s="101"/>
      <c r="B8" s="102"/>
      <c r="C8" s="103"/>
      <c r="D8" s="103"/>
      <c r="E8" s="103"/>
      <c r="F8" s="103"/>
      <c r="G8" s="103"/>
      <c r="H8" s="103"/>
      <c r="I8" s="103"/>
      <c r="J8" s="103"/>
      <c r="K8" s="104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</row>
    <row r="9" spans="1:58" x14ac:dyDescent="0.2">
      <c r="B9" s="138" t="s">
        <v>68</v>
      </c>
      <c r="C9" s="139" t="s">
        <v>202</v>
      </c>
      <c r="D9" s="139"/>
      <c r="E9" s="139"/>
      <c r="F9" s="139"/>
      <c r="G9" s="139"/>
      <c r="H9" s="139"/>
      <c r="I9" s="139"/>
      <c r="J9" s="139"/>
      <c r="K9" s="140"/>
    </row>
    <row r="10" spans="1:58" x14ac:dyDescent="0.2">
      <c r="B10" s="138" t="s">
        <v>67</v>
      </c>
      <c r="C10" s="139" t="s">
        <v>203</v>
      </c>
      <c r="D10" s="139"/>
      <c r="E10" s="139"/>
      <c r="F10" s="139"/>
      <c r="G10" s="139"/>
      <c r="H10" s="139"/>
      <c r="I10" s="139"/>
      <c r="J10" s="139"/>
      <c r="K10" s="140"/>
    </row>
    <row r="11" spans="1:58" x14ac:dyDescent="0.2">
      <c r="B11" s="138" t="s">
        <v>74</v>
      </c>
      <c r="C11" s="139" t="s">
        <v>204</v>
      </c>
      <c r="D11" s="139"/>
      <c r="E11" s="139"/>
      <c r="F11" s="139"/>
      <c r="G11" s="139"/>
      <c r="H11" s="139"/>
      <c r="I11" s="139"/>
      <c r="J11" s="139"/>
      <c r="K11" s="140"/>
    </row>
    <row r="12" spans="1:58" ht="4.5" customHeight="1" x14ac:dyDescent="0.2">
      <c r="A12" s="101"/>
      <c r="B12" s="141"/>
      <c r="C12" s="142"/>
      <c r="D12" s="142"/>
      <c r="E12" s="142"/>
      <c r="F12" s="142"/>
      <c r="G12" s="142"/>
      <c r="H12" s="142"/>
      <c r="I12" s="142"/>
      <c r="J12" s="142"/>
      <c r="K12" s="143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</row>
    <row r="13" spans="1:58" x14ac:dyDescent="0.2">
      <c r="A13" s="101"/>
      <c r="B13" s="138" t="s">
        <v>160</v>
      </c>
      <c r="C13" s="142" t="s">
        <v>214</v>
      </c>
      <c r="D13" s="142"/>
      <c r="E13" s="142"/>
      <c r="F13" s="142"/>
      <c r="G13" s="142"/>
      <c r="H13" s="142"/>
      <c r="I13" s="142"/>
      <c r="J13" s="142"/>
      <c r="K13" s="143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</row>
    <row r="14" spans="1:58" x14ac:dyDescent="0.2">
      <c r="B14" s="138" t="s">
        <v>75</v>
      </c>
      <c r="C14" s="144" t="s">
        <v>236</v>
      </c>
      <c r="D14" s="142"/>
      <c r="E14" s="142"/>
      <c r="F14" s="142"/>
      <c r="G14" s="142"/>
      <c r="H14" s="142"/>
      <c r="I14" s="142"/>
      <c r="J14" s="142"/>
      <c r="K14" s="143"/>
    </row>
    <row r="15" spans="1:58" ht="13.5" thickBot="1" x14ac:dyDescent="0.25">
      <c r="B15" s="145" t="s">
        <v>76</v>
      </c>
      <c r="C15" s="146">
        <v>44324</v>
      </c>
      <c r="D15" s="147"/>
      <c r="E15" s="147"/>
      <c r="F15" s="147"/>
      <c r="G15" s="147"/>
      <c r="H15" s="147"/>
      <c r="I15" s="147"/>
      <c r="J15" s="147"/>
      <c r="K15" s="148"/>
    </row>
    <row r="16" spans="1:58" ht="13.5" thickBot="1" x14ac:dyDescent="0.25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</row>
    <row r="17" spans="2:11" ht="15.75" x14ac:dyDescent="0.25">
      <c r="B17" s="342" t="s">
        <v>77</v>
      </c>
      <c r="C17" s="343"/>
      <c r="D17" s="343"/>
      <c r="E17" s="343"/>
      <c r="F17" s="343"/>
      <c r="G17" s="343"/>
      <c r="H17" s="343"/>
      <c r="I17" s="343"/>
      <c r="J17" s="343"/>
      <c r="K17" s="344"/>
    </row>
    <row r="18" spans="2:11" ht="3" customHeight="1" x14ac:dyDescent="0.2">
      <c r="B18" s="105"/>
      <c r="C18" s="106"/>
      <c r="D18" s="106"/>
      <c r="E18" s="106"/>
      <c r="F18" s="106"/>
      <c r="G18" s="106"/>
      <c r="H18" s="106"/>
      <c r="I18" s="106"/>
      <c r="J18" s="106"/>
      <c r="K18" s="107"/>
    </row>
    <row r="19" spans="2:11" x14ac:dyDescent="0.2">
      <c r="B19" s="149" t="s">
        <v>78</v>
      </c>
      <c r="C19" s="333" t="s">
        <v>79</v>
      </c>
      <c r="D19" s="333"/>
      <c r="E19" s="333"/>
      <c r="F19" s="333"/>
      <c r="G19" s="333"/>
      <c r="H19" s="333"/>
      <c r="I19" s="333" t="s">
        <v>80</v>
      </c>
      <c r="J19" s="333"/>
      <c r="K19" s="334"/>
    </row>
    <row r="20" spans="2:11" x14ac:dyDescent="0.2">
      <c r="B20" s="138"/>
      <c r="C20" s="150"/>
      <c r="D20" s="150"/>
      <c r="E20" s="150"/>
      <c r="F20" s="150"/>
      <c r="G20" s="150"/>
      <c r="H20" s="150"/>
      <c r="I20" s="150"/>
      <c r="J20" s="150"/>
      <c r="K20" s="151"/>
    </row>
    <row r="21" spans="2:11" x14ac:dyDescent="0.2">
      <c r="B21" s="149" t="s">
        <v>81</v>
      </c>
      <c r="C21" s="335" t="s">
        <v>184</v>
      </c>
      <c r="D21" s="336"/>
      <c r="E21" s="336"/>
      <c r="F21" s="336"/>
      <c r="G21" s="336"/>
      <c r="H21" s="336"/>
      <c r="I21" s="337" t="s">
        <v>185</v>
      </c>
      <c r="J21" s="338"/>
      <c r="K21" s="339"/>
    </row>
    <row r="22" spans="2:11" s="135" customFormat="1" x14ac:dyDescent="0.2">
      <c r="B22" s="152" t="s">
        <v>58</v>
      </c>
      <c r="C22" s="370" t="s">
        <v>122</v>
      </c>
      <c r="D22" s="371"/>
      <c r="E22" s="371"/>
      <c r="F22" s="371"/>
      <c r="G22" s="371"/>
      <c r="H22" s="371"/>
      <c r="I22" s="372" t="s">
        <v>136</v>
      </c>
      <c r="J22" s="373"/>
      <c r="K22" s="374"/>
    </row>
    <row r="23" spans="2:11" s="135" customFormat="1" ht="25.5" customHeight="1" x14ac:dyDescent="0.2">
      <c r="B23" s="152" t="s">
        <v>59</v>
      </c>
      <c r="C23" s="370" t="s">
        <v>139</v>
      </c>
      <c r="D23" s="371"/>
      <c r="E23" s="371"/>
      <c r="F23" s="371"/>
      <c r="G23" s="371"/>
      <c r="H23" s="371"/>
      <c r="I23" s="372" t="s">
        <v>138</v>
      </c>
      <c r="J23" s="373"/>
      <c r="K23" s="374"/>
    </row>
    <row r="24" spans="2:11" ht="12.75" customHeight="1" x14ac:dyDescent="0.2">
      <c r="B24" s="149" t="s">
        <v>106</v>
      </c>
      <c r="C24" s="335" t="s">
        <v>155</v>
      </c>
      <c r="D24" s="336"/>
      <c r="E24" s="336"/>
      <c r="F24" s="336"/>
      <c r="G24" s="336"/>
      <c r="H24" s="336"/>
      <c r="I24" s="337" t="s">
        <v>140</v>
      </c>
      <c r="J24" s="338"/>
      <c r="K24" s="339"/>
    </row>
    <row r="25" spans="2:11" x14ac:dyDescent="0.2">
      <c r="B25" s="149" t="s">
        <v>120</v>
      </c>
      <c r="C25" s="366" t="s">
        <v>123</v>
      </c>
      <c r="D25" s="367"/>
      <c r="E25" s="367"/>
      <c r="F25" s="367"/>
      <c r="G25" s="367"/>
      <c r="H25" s="368"/>
      <c r="I25" s="369" t="s">
        <v>90</v>
      </c>
      <c r="J25" s="361"/>
      <c r="K25" s="362"/>
    </row>
    <row r="26" spans="2:11" x14ac:dyDescent="0.2">
      <c r="B26" s="149"/>
      <c r="C26" s="335"/>
      <c r="D26" s="336"/>
      <c r="E26" s="336"/>
      <c r="F26" s="336"/>
      <c r="G26" s="336"/>
      <c r="H26" s="336"/>
      <c r="I26" s="360"/>
      <c r="J26" s="361"/>
      <c r="K26" s="362"/>
    </row>
    <row r="27" spans="2:11" x14ac:dyDescent="0.2">
      <c r="B27" s="149"/>
      <c r="C27" s="336"/>
      <c r="D27" s="336"/>
      <c r="E27" s="336"/>
      <c r="F27" s="336"/>
      <c r="G27" s="336"/>
      <c r="H27" s="336"/>
      <c r="I27" s="338"/>
      <c r="J27" s="338"/>
      <c r="K27" s="339"/>
    </row>
    <row r="28" spans="2:11" x14ac:dyDescent="0.2">
      <c r="B28" s="149"/>
      <c r="C28" s="336"/>
      <c r="D28" s="336"/>
      <c r="E28" s="336"/>
      <c r="F28" s="336"/>
      <c r="G28" s="336"/>
      <c r="H28" s="336"/>
      <c r="I28" s="338"/>
      <c r="J28" s="338"/>
      <c r="K28" s="339"/>
    </row>
    <row r="29" spans="2:11" x14ac:dyDescent="0.2">
      <c r="B29" s="149"/>
      <c r="C29" s="336"/>
      <c r="D29" s="336"/>
      <c r="E29" s="336"/>
      <c r="F29" s="336"/>
      <c r="G29" s="336"/>
      <c r="H29" s="336"/>
      <c r="I29" s="338"/>
      <c r="J29" s="338"/>
      <c r="K29" s="339"/>
    </row>
    <row r="30" spans="2:11" x14ac:dyDescent="0.2">
      <c r="B30" s="149"/>
      <c r="C30" s="336"/>
      <c r="D30" s="336"/>
      <c r="E30" s="336"/>
      <c r="F30" s="336"/>
      <c r="G30" s="336"/>
      <c r="H30" s="336"/>
      <c r="I30" s="338"/>
      <c r="J30" s="338"/>
      <c r="K30" s="339"/>
    </row>
    <row r="31" spans="2:11" x14ac:dyDescent="0.2">
      <c r="B31" s="149"/>
      <c r="C31" s="336"/>
      <c r="D31" s="336"/>
      <c r="E31" s="336"/>
      <c r="F31" s="336"/>
      <c r="G31" s="336"/>
      <c r="H31" s="336"/>
      <c r="I31" s="338"/>
      <c r="J31" s="338"/>
      <c r="K31" s="339"/>
    </row>
    <row r="32" spans="2:11" x14ac:dyDescent="0.2">
      <c r="B32" s="149"/>
      <c r="C32" s="336"/>
      <c r="D32" s="336"/>
      <c r="E32" s="336"/>
      <c r="F32" s="336"/>
      <c r="G32" s="336"/>
      <c r="H32" s="336"/>
      <c r="I32" s="338"/>
      <c r="J32" s="338"/>
      <c r="K32" s="339"/>
    </row>
    <row r="33" spans="1:12" ht="13.5" thickBot="1" x14ac:dyDescent="0.25">
      <c r="B33" s="153"/>
      <c r="C33" s="363"/>
      <c r="D33" s="363"/>
      <c r="E33" s="363"/>
      <c r="F33" s="363"/>
      <c r="G33" s="363"/>
      <c r="H33" s="363"/>
      <c r="I33" s="364"/>
      <c r="J33" s="364"/>
      <c r="K33" s="365"/>
    </row>
    <row r="34" spans="1:12" ht="13.5" thickBo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</row>
    <row r="35" spans="1:12" ht="15.75" x14ac:dyDescent="0.25">
      <c r="B35" s="342" t="s">
        <v>82</v>
      </c>
      <c r="C35" s="343"/>
      <c r="D35" s="343"/>
      <c r="E35" s="343"/>
      <c r="F35" s="343"/>
      <c r="G35" s="343"/>
      <c r="H35" s="343"/>
      <c r="I35" s="343"/>
      <c r="J35" s="343"/>
      <c r="K35" s="344"/>
    </row>
    <row r="36" spans="1:12" x14ac:dyDescent="0.2">
      <c r="B36" s="154"/>
      <c r="C36" s="155"/>
      <c r="D36" s="155"/>
      <c r="E36" s="155"/>
      <c r="F36" s="155"/>
      <c r="G36" s="155"/>
      <c r="H36" s="155"/>
      <c r="I36" s="155"/>
      <c r="J36" s="155"/>
      <c r="K36" s="156"/>
    </row>
    <row r="37" spans="1:12" x14ac:dyDescent="0.2">
      <c r="B37" s="154" t="s">
        <v>132</v>
      </c>
      <c r="C37" s="191"/>
      <c r="D37" s="191"/>
      <c r="E37" s="191"/>
      <c r="F37" s="191"/>
      <c r="G37" s="191"/>
      <c r="H37" s="191"/>
      <c r="I37" s="191"/>
      <c r="J37" s="191"/>
      <c r="K37" s="192"/>
    </row>
    <row r="38" spans="1:12" x14ac:dyDescent="0.2">
      <c r="B38" s="190"/>
      <c r="C38" s="191"/>
      <c r="D38" s="191"/>
      <c r="E38" s="191"/>
      <c r="F38" s="191"/>
      <c r="G38" s="191"/>
      <c r="H38" s="191"/>
      <c r="I38" s="191"/>
      <c r="J38" s="191"/>
      <c r="K38" s="192"/>
    </row>
    <row r="39" spans="1:12" x14ac:dyDescent="0.2">
      <c r="B39" s="154"/>
      <c r="C39" s="155"/>
      <c r="D39" s="155"/>
      <c r="E39" s="155"/>
      <c r="F39" s="155"/>
      <c r="G39" s="155"/>
      <c r="H39" s="155"/>
      <c r="I39" s="155"/>
      <c r="J39" s="155"/>
      <c r="K39" s="156"/>
    </row>
    <row r="40" spans="1:12" x14ac:dyDescent="0.2">
      <c r="B40" s="154"/>
      <c r="C40" s="155"/>
      <c r="D40" s="155"/>
      <c r="E40" s="155"/>
      <c r="F40" s="155"/>
      <c r="G40" s="155"/>
      <c r="H40" s="155"/>
      <c r="I40" s="155"/>
      <c r="J40" s="155"/>
      <c r="K40" s="156"/>
    </row>
    <row r="41" spans="1:12" x14ac:dyDescent="0.2">
      <c r="B41" s="154"/>
      <c r="C41" s="155"/>
      <c r="D41" s="155"/>
      <c r="E41" s="155"/>
      <c r="F41" s="155"/>
      <c r="G41" s="155"/>
      <c r="H41" s="155"/>
      <c r="I41" s="155"/>
      <c r="J41" s="155"/>
      <c r="K41" s="156"/>
    </row>
    <row r="42" spans="1:12" x14ac:dyDescent="0.2">
      <c r="B42" s="154"/>
      <c r="C42" s="155"/>
      <c r="D42" s="155"/>
      <c r="E42" s="155"/>
      <c r="F42" s="155"/>
      <c r="G42" s="155"/>
      <c r="H42" s="155"/>
      <c r="I42" s="155"/>
      <c r="J42" s="155"/>
      <c r="K42" s="156"/>
    </row>
    <row r="43" spans="1:12" x14ac:dyDescent="0.2">
      <c r="B43" s="154"/>
      <c r="C43" s="155"/>
      <c r="D43" s="155"/>
      <c r="E43" s="155"/>
      <c r="F43" s="155"/>
      <c r="G43" s="155"/>
      <c r="H43" s="155"/>
      <c r="I43" s="155"/>
      <c r="J43" s="155"/>
      <c r="K43" s="156"/>
    </row>
    <row r="44" spans="1:12" x14ac:dyDescent="0.2">
      <c r="B44" s="154"/>
      <c r="C44" s="155"/>
      <c r="D44" s="155"/>
      <c r="E44" s="155"/>
      <c r="F44" s="155"/>
      <c r="G44" s="155"/>
      <c r="H44" s="155"/>
      <c r="I44" s="155"/>
      <c r="J44" s="155"/>
      <c r="K44" s="156"/>
    </row>
    <row r="45" spans="1:12" x14ac:dyDescent="0.2">
      <c r="B45" s="154"/>
      <c r="C45" s="155"/>
      <c r="D45" s="155"/>
      <c r="E45" s="155"/>
      <c r="F45" s="155"/>
      <c r="G45" s="155"/>
      <c r="H45" s="155"/>
      <c r="I45" s="155"/>
      <c r="J45" s="155"/>
      <c r="K45" s="156"/>
    </row>
    <row r="46" spans="1:12" x14ac:dyDescent="0.2">
      <c r="B46" s="154"/>
      <c r="C46" s="155"/>
      <c r="D46" s="155"/>
      <c r="E46" s="155"/>
      <c r="F46" s="155"/>
      <c r="G46" s="155"/>
      <c r="H46" s="155"/>
      <c r="I46" s="155"/>
      <c r="J46" s="155"/>
      <c r="K46" s="156"/>
    </row>
    <row r="47" spans="1:12" ht="13.5" thickBot="1" x14ac:dyDescent="0.25">
      <c r="B47" s="157"/>
      <c r="C47" s="158"/>
      <c r="D47" s="158"/>
      <c r="E47" s="158"/>
      <c r="F47" s="158"/>
      <c r="G47" s="158"/>
      <c r="H47" s="158"/>
      <c r="I47" s="158"/>
      <c r="J47" s="158"/>
      <c r="K47" s="159"/>
    </row>
  </sheetData>
  <mergeCells count="36">
    <mergeCell ref="C25:H25"/>
    <mergeCell ref="I25:K25"/>
    <mergeCell ref="I24:K24"/>
    <mergeCell ref="C24:H24"/>
    <mergeCell ref="C22:H22"/>
    <mergeCell ref="I22:K22"/>
    <mergeCell ref="C23:H23"/>
    <mergeCell ref="I23:K23"/>
    <mergeCell ref="B35:K35"/>
    <mergeCell ref="C32:H32"/>
    <mergeCell ref="I32:K32"/>
    <mergeCell ref="C33:H33"/>
    <mergeCell ref="C29:H29"/>
    <mergeCell ref="I29:K29"/>
    <mergeCell ref="I33:K33"/>
    <mergeCell ref="C31:H31"/>
    <mergeCell ref="I31:K31"/>
    <mergeCell ref="C26:H26"/>
    <mergeCell ref="I26:K26"/>
    <mergeCell ref="C30:H30"/>
    <mergeCell ref="I30:K30"/>
    <mergeCell ref="C28:H28"/>
    <mergeCell ref="I28:K28"/>
    <mergeCell ref="C27:H27"/>
    <mergeCell ref="I27:K27"/>
    <mergeCell ref="C19:H19"/>
    <mergeCell ref="I19:K19"/>
    <mergeCell ref="C21:H21"/>
    <mergeCell ref="I21:K21"/>
    <mergeCell ref="AL1:AL5"/>
    <mergeCell ref="T4:V4"/>
    <mergeCell ref="B7:K7"/>
    <mergeCell ref="J1:K5"/>
    <mergeCell ref="B17:K17"/>
    <mergeCell ref="B1:I2"/>
    <mergeCell ref="B4:I5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  <headerFooter>
    <oddFooter>&amp;L&amp;A&amp;R&amp;P de &amp;N</oddFooter>
  </headerFooter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63C7-A275-4D6C-960B-50D1D543DD61}">
  <sheetPr>
    <tabColor rgb="FFFFC000"/>
  </sheetPr>
  <dimension ref="A1:AQ31"/>
  <sheetViews>
    <sheetView showGridLines="0" view="pageBreakPreview" zoomScale="85" zoomScaleNormal="160" zoomScaleSheetLayoutView="85" workbookViewId="0">
      <selection activeCell="U19" sqref="U19"/>
    </sheetView>
  </sheetViews>
  <sheetFormatPr defaultRowHeight="15" customHeight="1" x14ac:dyDescent="0.2"/>
  <cols>
    <col min="1" max="1" width="1" style="225" customWidth="1"/>
    <col min="2" max="2" width="13.85546875" style="225" bestFit="1" customWidth="1"/>
    <col min="3" max="3" width="7.7109375" style="225" customWidth="1"/>
    <col min="4" max="4" width="0.7109375" style="225" customWidth="1"/>
    <col min="5" max="9" width="7.7109375" style="225" customWidth="1"/>
    <col min="10" max="14" width="7.7109375" style="76" customWidth="1"/>
    <col min="15" max="15" width="13.140625" style="76" customWidth="1"/>
    <col min="16" max="18" width="7.7109375" style="76" customWidth="1"/>
    <col min="19" max="19" width="0.7109375" style="76" customWidth="1"/>
    <col min="20" max="21" width="7.7109375" style="76" customWidth="1"/>
    <col min="22" max="23" width="7.28515625" style="76" customWidth="1"/>
    <col min="24" max="26" width="7.7109375" style="76" customWidth="1"/>
    <col min="27" max="27" width="0.85546875" style="76" customWidth="1"/>
    <col min="28" max="28" width="8.140625" style="225" customWidth="1"/>
    <col min="29" max="30" width="9.140625" style="225"/>
    <col min="31" max="31" width="10" style="225" customWidth="1"/>
    <col min="32" max="16384" width="9.140625" style="225"/>
  </cols>
  <sheetData>
    <row r="1" spans="2:43" ht="4.5" customHeight="1" thickBot="1" x14ac:dyDescent="0.25"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</row>
    <row r="2" spans="2:43" ht="12" customHeight="1" x14ac:dyDescent="0.2">
      <c r="B2" s="376" t="s">
        <v>161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8"/>
      <c r="AD2" s="385"/>
      <c r="AE2" s="38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</row>
    <row r="3" spans="2:43" ht="20.25" customHeight="1" x14ac:dyDescent="0.2">
      <c r="B3" s="379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0"/>
      <c r="S3" s="380"/>
      <c r="T3" s="380"/>
      <c r="U3" s="380"/>
      <c r="V3" s="380"/>
      <c r="W3" s="380"/>
      <c r="X3" s="380"/>
      <c r="Y3" s="380"/>
      <c r="Z3" s="380"/>
      <c r="AA3" s="380"/>
      <c r="AB3" s="380"/>
      <c r="AC3" s="381"/>
      <c r="AD3" s="387"/>
      <c r="AE3" s="388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</row>
    <row r="4" spans="2:43" ht="22.5" customHeight="1" thickBot="1" x14ac:dyDescent="0.25">
      <c r="B4" s="382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4"/>
      <c r="AD4" s="389"/>
      <c r="AE4" s="390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</row>
    <row r="5" spans="2:43" ht="10.5" customHeight="1" thickBot="1" x14ac:dyDescent="0.25">
      <c r="C5" s="227"/>
      <c r="D5" s="227"/>
      <c r="E5" s="228"/>
      <c r="F5" s="228"/>
      <c r="G5" s="228"/>
      <c r="H5" s="229"/>
      <c r="I5" s="229"/>
      <c r="J5" s="229"/>
      <c r="K5" s="229"/>
      <c r="L5" s="229"/>
      <c r="M5" s="229"/>
      <c r="N5" s="229"/>
      <c r="O5" s="228"/>
      <c r="P5" s="228"/>
      <c r="Q5" s="228"/>
      <c r="R5" s="228"/>
      <c r="S5" s="228"/>
      <c r="T5" s="228"/>
      <c r="U5" s="228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</row>
    <row r="6" spans="2:43" ht="15" customHeight="1" x14ac:dyDescent="0.2">
      <c r="B6" s="391" t="s">
        <v>83</v>
      </c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2"/>
      <c r="R6" s="393"/>
      <c r="S6" s="230"/>
      <c r="T6" s="394" t="s">
        <v>84</v>
      </c>
      <c r="U6" s="395"/>
      <c r="V6" s="395"/>
      <c r="W6" s="395"/>
      <c r="X6" s="395"/>
      <c r="Y6" s="395"/>
      <c r="Z6" s="395"/>
      <c r="AA6" s="395"/>
      <c r="AB6" s="395"/>
      <c r="AC6" s="395"/>
      <c r="AD6" s="395"/>
      <c r="AE6" s="396"/>
    </row>
    <row r="7" spans="2:43" s="262" customFormat="1" ht="30" customHeight="1" x14ac:dyDescent="0.2">
      <c r="B7" s="416" t="s">
        <v>107</v>
      </c>
      <c r="C7" s="417" t="s">
        <v>61</v>
      </c>
      <c r="D7" s="286"/>
      <c r="E7" s="417" t="s">
        <v>162</v>
      </c>
      <c r="F7" s="417"/>
      <c r="G7" s="417"/>
      <c r="H7" s="417"/>
      <c r="I7" s="417"/>
      <c r="J7" s="398" t="s">
        <v>186</v>
      </c>
      <c r="K7" s="398" t="s">
        <v>71</v>
      </c>
      <c r="L7" s="398" t="s">
        <v>163</v>
      </c>
      <c r="M7" s="398" t="s">
        <v>112</v>
      </c>
      <c r="N7" s="398" t="s">
        <v>63</v>
      </c>
      <c r="O7" s="398" t="s">
        <v>164</v>
      </c>
      <c r="P7" s="398" t="s">
        <v>165</v>
      </c>
      <c r="Q7" s="398" t="s">
        <v>166</v>
      </c>
      <c r="R7" s="400" t="s">
        <v>167</v>
      </c>
      <c r="S7" s="286"/>
      <c r="T7" s="402" t="s">
        <v>168</v>
      </c>
      <c r="U7" s="403"/>
      <c r="V7" s="403"/>
      <c r="W7" s="403"/>
      <c r="X7" s="403"/>
      <c r="Y7" s="403"/>
      <c r="Z7" s="404"/>
      <c r="AA7" s="287"/>
      <c r="AB7" s="408" t="s">
        <v>168</v>
      </c>
      <c r="AC7" s="403"/>
      <c r="AD7" s="403"/>
      <c r="AE7" s="409"/>
    </row>
    <row r="8" spans="2:43" s="262" customFormat="1" ht="12" x14ac:dyDescent="0.2">
      <c r="B8" s="416"/>
      <c r="C8" s="417"/>
      <c r="D8" s="286"/>
      <c r="E8" s="412" t="s">
        <v>169</v>
      </c>
      <c r="F8" s="413"/>
      <c r="G8" s="414"/>
      <c r="H8" s="276"/>
      <c r="I8" s="276"/>
      <c r="J8" s="399"/>
      <c r="K8" s="399"/>
      <c r="L8" s="399"/>
      <c r="M8" s="399"/>
      <c r="N8" s="399"/>
      <c r="O8" s="399"/>
      <c r="P8" s="399"/>
      <c r="Q8" s="399"/>
      <c r="R8" s="401"/>
      <c r="S8" s="286"/>
      <c r="T8" s="405"/>
      <c r="U8" s="406"/>
      <c r="V8" s="406"/>
      <c r="W8" s="406"/>
      <c r="X8" s="406"/>
      <c r="Y8" s="406"/>
      <c r="Z8" s="407"/>
      <c r="AA8" s="287"/>
      <c r="AB8" s="410"/>
      <c r="AC8" s="406"/>
      <c r="AD8" s="406"/>
      <c r="AE8" s="411"/>
    </row>
    <row r="9" spans="2:43" s="263" customFormat="1" ht="18.75" customHeight="1" x14ac:dyDescent="0.2">
      <c r="B9" s="416"/>
      <c r="C9" s="417" t="s">
        <v>61</v>
      </c>
      <c r="D9" s="286"/>
      <c r="E9" s="276" t="s">
        <v>170</v>
      </c>
      <c r="F9" s="276" t="s">
        <v>171</v>
      </c>
      <c r="G9" s="276" t="s">
        <v>60</v>
      </c>
      <c r="H9" s="276" t="s">
        <v>172</v>
      </c>
      <c r="I9" s="264" t="s">
        <v>173</v>
      </c>
      <c r="J9" s="261" t="s">
        <v>56</v>
      </c>
      <c r="K9" s="276" t="s">
        <v>55</v>
      </c>
      <c r="L9" s="276" t="s">
        <v>57</v>
      </c>
      <c r="M9" s="276" t="s">
        <v>55</v>
      </c>
      <c r="N9" s="276" t="s">
        <v>56</v>
      </c>
      <c r="O9" s="276" t="s">
        <v>56</v>
      </c>
      <c r="P9" s="276" t="s">
        <v>56</v>
      </c>
      <c r="Q9" s="276" t="s">
        <v>55</v>
      </c>
      <c r="R9" s="265" t="s">
        <v>55</v>
      </c>
      <c r="S9" s="288"/>
      <c r="T9" s="266" t="s">
        <v>174</v>
      </c>
      <c r="U9" s="267" t="s">
        <v>175</v>
      </c>
      <c r="V9" s="276" t="s">
        <v>61</v>
      </c>
      <c r="W9" s="276" t="s">
        <v>187</v>
      </c>
      <c r="X9" s="276" t="s">
        <v>157</v>
      </c>
      <c r="Y9" s="267" t="s">
        <v>176</v>
      </c>
      <c r="Z9" s="268" t="s">
        <v>177</v>
      </c>
      <c r="AA9" s="289"/>
      <c r="AB9" s="276" t="s">
        <v>174</v>
      </c>
      <c r="AC9" s="276" t="s">
        <v>178</v>
      </c>
      <c r="AD9" s="276" t="s">
        <v>61</v>
      </c>
      <c r="AE9" s="265" t="s">
        <v>179</v>
      </c>
    </row>
    <row r="10" spans="2:43" ht="15" customHeight="1" x14ac:dyDescent="0.2">
      <c r="B10" s="255"/>
      <c r="C10" s="256"/>
      <c r="D10" s="290"/>
      <c r="E10" s="257"/>
      <c r="F10" s="257"/>
      <c r="G10" s="257"/>
      <c r="H10" s="257"/>
      <c r="I10" s="257"/>
      <c r="J10" s="258">
        <f>SUM(J12:J13)</f>
        <v>6.4439999999999991</v>
      </c>
      <c r="K10" s="258">
        <f>SUM(K12:K13)</f>
        <v>25.92</v>
      </c>
      <c r="L10" s="257"/>
      <c r="M10" s="258">
        <f t="shared" ref="M10:R10" si="0">SUM(M12:M13)</f>
        <v>33.08</v>
      </c>
      <c r="N10" s="258">
        <f t="shared" si="0"/>
        <v>7.7327999999999983</v>
      </c>
      <c r="O10" s="258">
        <f t="shared" si="0"/>
        <v>1.2887999999999993</v>
      </c>
      <c r="P10" s="258">
        <f t="shared" si="0"/>
        <v>7.8133499999999998</v>
      </c>
      <c r="Q10" s="258">
        <f t="shared" si="0"/>
        <v>8.5919999999999987</v>
      </c>
      <c r="R10" s="259">
        <f t="shared" si="0"/>
        <v>8.5919999999999987</v>
      </c>
      <c r="S10" s="291"/>
      <c r="T10" s="260"/>
      <c r="U10" s="257"/>
      <c r="V10" s="258"/>
      <c r="W10" s="258"/>
      <c r="X10" s="258"/>
      <c r="Y10" s="258"/>
      <c r="Z10" s="258">
        <f>SUM(Z12:Z13)</f>
        <v>0</v>
      </c>
      <c r="AA10" s="292"/>
      <c r="AB10" s="258"/>
      <c r="AC10" s="258"/>
      <c r="AD10" s="258"/>
      <c r="AE10" s="259"/>
    </row>
    <row r="11" spans="2:43" s="234" customFormat="1" ht="5.0999999999999996" customHeight="1" x14ac:dyDescent="0.2">
      <c r="B11" s="231"/>
      <c r="C11" s="232"/>
      <c r="D11" s="290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3"/>
      <c r="S11" s="291"/>
      <c r="T11" s="231"/>
      <c r="U11" s="232"/>
      <c r="V11" s="232"/>
      <c r="W11" s="232"/>
      <c r="X11" s="232"/>
      <c r="Y11" s="232"/>
      <c r="Z11" s="232"/>
      <c r="AA11" s="292"/>
      <c r="AB11" s="232"/>
      <c r="AC11" s="232"/>
      <c r="AD11" s="232"/>
      <c r="AE11" s="233"/>
    </row>
    <row r="12" spans="2:43" s="245" customFormat="1" ht="28.5" customHeight="1" x14ac:dyDescent="0.2">
      <c r="B12" s="285" t="s">
        <v>215</v>
      </c>
      <c r="C12" s="235">
        <v>2</v>
      </c>
      <c r="D12" s="290"/>
      <c r="E12" s="236">
        <v>0.6</v>
      </c>
      <c r="F12" s="236">
        <v>0.6</v>
      </c>
      <c r="G12" s="236">
        <f>E12*F12</f>
        <v>0.36</v>
      </c>
      <c r="H12" s="236">
        <f>0.6+0.6+0.6+0.6</f>
        <v>2.4</v>
      </c>
      <c r="I12" s="236">
        <v>0.9</v>
      </c>
      <c r="J12" s="237">
        <f>G12*I12*C12</f>
        <v>0.64800000000000002</v>
      </c>
      <c r="K12" s="237">
        <f>H12*I12*C12</f>
        <v>4.32</v>
      </c>
      <c r="L12" s="237">
        <v>0.9</v>
      </c>
      <c r="M12" s="237">
        <f>C12*(G12+(H12*I12))</f>
        <v>5.04</v>
      </c>
      <c r="N12" s="237">
        <f>(G12*L12*C12)*(1+$C$17)</f>
        <v>0.77759999999999996</v>
      </c>
      <c r="O12" s="237">
        <f t="shared" ref="O12:O13" si="1">N12-J12</f>
        <v>0.12959999999999994</v>
      </c>
      <c r="P12" s="237">
        <f>(N12-(O12*$C$18))*$C$20</f>
        <v>0.78570000000000007</v>
      </c>
      <c r="Q12" s="237">
        <f>N12/L12</f>
        <v>0.86399999999999988</v>
      </c>
      <c r="R12" s="238">
        <f>Q12</f>
        <v>0.86399999999999988</v>
      </c>
      <c r="S12" s="291"/>
      <c r="T12" s="239" t="s">
        <v>205</v>
      </c>
      <c r="U12" s="236"/>
      <c r="V12" s="240">
        <v>1</v>
      </c>
      <c r="W12" s="240">
        <f>V12*C12</f>
        <v>2</v>
      </c>
      <c r="X12" s="240">
        <v>25</v>
      </c>
      <c r="Y12" s="241">
        <f t="shared" ref="Y12:Y13" si="2">V12*X12*C12</f>
        <v>50</v>
      </c>
      <c r="Z12" s="242">
        <f>(((U12/2)^2)*3.1416*Y12)</f>
        <v>0</v>
      </c>
      <c r="AA12" s="292"/>
      <c r="AB12" s="243" t="s">
        <v>205</v>
      </c>
      <c r="AC12" s="236">
        <f>U12</f>
        <v>0</v>
      </c>
      <c r="AD12" s="236">
        <f>SUM(W12:W13)</f>
        <v>10</v>
      </c>
      <c r="AE12" s="244">
        <f>SUM(Y12:Y13)</f>
        <v>250</v>
      </c>
    </row>
    <row r="13" spans="2:43" s="245" customFormat="1" ht="46.5" customHeight="1" thickBot="1" x14ac:dyDescent="0.25">
      <c r="B13" s="293" t="s">
        <v>216</v>
      </c>
      <c r="C13" s="246">
        <v>4</v>
      </c>
      <c r="D13" s="294"/>
      <c r="E13" s="247">
        <v>2.2999999999999998</v>
      </c>
      <c r="F13" s="247">
        <v>0.7</v>
      </c>
      <c r="G13" s="247">
        <f>E13*F13</f>
        <v>1.6099999999999999</v>
      </c>
      <c r="H13" s="247">
        <f>(E13*2)+(F13*2)</f>
        <v>6</v>
      </c>
      <c r="I13" s="247">
        <v>0.9</v>
      </c>
      <c r="J13" s="248">
        <f>G13*I13*C13</f>
        <v>5.7959999999999994</v>
      </c>
      <c r="K13" s="248">
        <f>H13*I13*C13</f>
        <v>21.6</v>
      </c>
      <c r="L13" s="248">
        <v>0.9</v>
      </c>
      <c r="M13" s="248">
        <f>C13*(G13+(H13*I13))</f>
        <v>28.04</v>
      </c>
      <c r="N13" s="248">
        <f>(G13*L13*C13)*(1+$C$17)</f>
        <v>6.9551999999999987</v>
      </c>
      <c r="O13" s="248">
        <f t="shared" si="1"/>
        <v>1.1591999999999993</v>
      </c>
      <c r="P13" s="248">
        <f>(N13-(O13*$C$18))*$C$20</f>
        <v>7.0276499999999995</v>
      </c>
      <c r="Q13" s="248">
        <f>N13/L13</f>
        <v>7.727999999999998</v>
      </c>
      <c r="R13" s="249">
        <f>Q13</f>
        <v>7.727999999999998</v>
      </c>
      <c r="S13" s="295"/>
      <c r="T13" s="250" t="s">
        <v>205</v>
      </c>
      <c r="U13" s="247"/>
      <c r="V13" s="251">
        <v>2</v>
      </c>
      <c r="W13" s="251">
        <f t="shared" ref="W13" si="3">V13*C13</f>
        <v>8</v>
      </c>
      <c r="X13" s="251">
        <v>25</v>
      </c>
      <c r="Y13" s="296">
        <f t="shared" si="2"/>
        <v>200</v>
      </c>
      <c r="Z13" s="297">
        <f t="shared" ref="Z13" si="4">(((U13/2)^2)*3.1416*Y13)</f>
        <v>0</v>
      </c>
      <c r="AA13" s="298"/>
      <c r="AB13" s="299"/>
      <c r="AC13" s="247"/>
      <c r="AD13" s="247">
        <f>SUMIF(T12:T13,"W310",V12:V13)</f>
        <v>0</v>
      </c>
      <c r="AE13" s="300">
        <f>SUMIF(T12:T13,"W310",Y12:Y13)</f>
        <v>0</v>
      </c>
    </row>
    <row r="15" spans="2:43" s="271" customFormat="1" ht="11.25" x14ac:dyDescent="0.2">
      <c r="B15" s="415" t="s">
        <v>180</v>
      </c>
      <c r="C15" s="415"/>
      <c r="E15" s="418" t="s">
        <v>197</v>
      </c>
      <c r="F15" s="418"/>
      <c r="J15" s="272"/>
      <c r="K15" s="272"/>
      <c r="L15" s="272"/>
      <c r="M15" s="272"/>
      <c r="N15" s="272"/>
      <c r="Q15" s="272"/>
      <c r="R15" s="272"/>
      <c r="S15" s="272"/>
      <c r="T15" s="272"/>
      <c r="U15" s="272"/>
      <c r="V15" s="272"/>
      <c r="W15" s="272"/>
      <c r="X15" s="272"/>
      <c r="Y15" s="272"/>
      <c r="Z15" s="272"/>
      <c r="AA15" s="272"/>
    </row>
    <row r="16" spans="2:43" s="271" customFormat="1" ht="11.25" x14ac:dyDescent="0.2">
      <c r="B16" s="415"/>
      <c r="C16" s="415"/>
      <c r="E16" s="418"/>
      <c r="F16" s="418"/>
      <c r="J16" s="272"/>
      <c r="K16" s="272"/>
      <c r="L16" s="272"/>
      <c r="M16" s="272"/>
      <c r="N16" s="272"/>
      <c r="Q16" s="272"/>
      <c r="R16" s="272"/>
      <c r="S16" s="272"/>
      <c r="T16" s="272"/>
      <c r="U16" s="272"/>
      <c r="V16" s="272"/>
      <c r="W16" s="272"/>
      <c r="X16" s="272"/>
      <c r="Y16" s="272"/>
      <c r="Z16" s="272"/>
      <c r="AA16" s="272"/>
    </row>
    <row r="17" spans="1:43" s="271" customFormat="1" ht="33.75" x14ac:dyDescent="0.2">
      <c r="B17" s="273" t="s">
        <v>181</v>
      </c>
      <c r="C17" s="274">
        <v>0.2</v>
      </c>
      <c r="E17" s="275" t="s">
        <v>198</v>
      </c>
      <c r="F17" s="274">
        <f>P10</f>
        <v>7.8133499999999998</v>
      </c>
      <c r="J17" s="272"/>
      <c r="K17" s="272"/>
      <c r="L17" s="272"/>
      <c r="M17" s="272"/>
      <c r="N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</row>
    <row r="18" spans="1:43" s="271" customFormat="1" ht="45" x14ac:dyDescent="0.2">
      <c r="B18" s="273" t="s">
        <v>183</v>
      </c>
      <c r="C18" s="274">
        <v>1.1499999999999999</v>
      </c>
      <c r="E18" s="275" t="s">
        <v>199</v>
      </c>
      <c r="F18" s="274">
        <f>Z10</f>
        <v>0</v>
      </c>
      <c r="J18" s="272"/>
      <c r="K18" s="272"/>
      <c r="L18" s="272"/>
      <c r="M18" s="272"/>
      <c r="N18" s="272">
        <f>5+2</f>
        <v>7</v>
      </c>
      <c r="O18" s="271">
        <f>6.6+2</f>
        <v>8.6</v>
      </c>
      <c r="P18" s="332">
        <f>N18*O18</f>
        <v>60.199999999999996</v>
      </c>
      <c r="Q18" s="272">
        <f>P18*1.5</f>
        <v>90.3</v>
      </c>
      <c r="R18" s="272"/>
      <c r="S18" s="272"/>
      <c r="T18" s="272"/>
      <c r="U18" s="272"/>
      <c r="V18" s="272"/>
      <c r="W18" s="272"/>
      <c r="X18" s="272"/>
      <c r="Y18" s="272"/>
      <c r="Z18" s="272"/>
      <c r="AA18" s="272"/>
    </row>
    <row r="19" spans="1:43" s="271" customFormat="1" ht="56.25" x14ac:dyDescent="0.2">
      <c r="B19" s="275" t="s">
        <v>192</v>
      </c>
      <c r="C19" s="274">
        <v>1.5</v>
      </c>
      <c r="E19" s="275" t="s">
        <v>200</v>
      </c>
      <c r="F19" s="274">
        <f>X20</f>
        <v>0</v>
      </c>
      <c r="J19" s="272"/>
      <c r="K19" s="272"/>
      <c r="L19" s="272"/>
      <c r="M19" s="272"/>
      <c r="N19" s="272">
        <f>5+4</f>
        <v>9</v>
      </c>
      <c r="O19" s="271">
        <f>6.6+4</f>
        <v>10.6</v>
      </c>
      <c r="P19" s="332">
        <f>(N19*2)+(O19*2)</f>
        <v>39.200000000000003</v>
      </c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</row>
    <row r="20" spans="1:43" s="271" customFormat="1" ht="33.75" x14ac:dyDescent="0.2">
      <c r="B20" s="273" t="s">
        <v>182</v>
      </c>
      <c r="C20" s="274">
        <v>1.25</v>
      </c>
      <c r="E20" s="275" t="s">
        <v>201</v>
      </c>
      <c r="F20" s="274">
        <f>SUM(F17:F19)</f>
        <v>7.8133499999999998</v>
      </c>
      <c r="J20" s="272"/>
      <c r="K20" s="272"/>
      <c r="L20" s="272"/>
      <c r="M20" s="272"/>
      <c r="N20" s="272">
        <f>5</f>
        <v>5</v>
      </c>
      <c r="O20" s="271">
        <f>6.6</f>
        <v>6.6</v>
      </c>
      <c r="P20" s="332">
        <f>N20*O20</f>
        <v>33</v>
      </c>
      <c r="Q20" s="272">
        <f>P20*1.5</f>
        <v>49.5</v>
      </c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1">
        <f>0.1*1*1</f>
        <v>0.1</v>
      </c>
    </row>
    <row r="21" spans="1:43" s="271" customFormat="1" ht="22.5" x14ac:dyDescent="0.2">
      <c r="B21" s="275" t="s">
        <v>193</v>
      </c>
      <c r="C21" s="274">
        <v>1.4</v>
      </c>
      <c r="J21" s="272"/>
      <c r="K21" s="272"/>
      <c r="L21" s="272"/>
      <c r="M21" s="272"/>
      <c r="N21" s="272"/>
      <c r="O21" s="272"/>
      <c r="P21" s="272"/>
      <c r="Q21" s="272"/>
      <c r="R21" s="272">
        <f>Q18-Q20</f>
        <v>40.799999999999997</v>
      </c>
      <c r="S21" s="272"/>
      <c r="T21" s="272"/>
      <c r="U21" s="272"/>
      <c r="V21" s="272"/>
      <c r="W21" s="272"/>
      <c r="X21" s="272"/>
      <c r="Y21" s="272"/>
      <c r="Z21" s="272"/>
      <c r="AA21" s="272"/>
    </row>
    <row r="22" spans="1:43" s="272" customFormat="1" ht="22.5" x14ac:dyDescent="0.2">
      <c r="A22" s="271"/>
      <c r="B22" s="275" t="s">
        <v>194</v>
      </c>
      <c r="C22" s="274">
        <v>1.7</v>
      </c>
      <c r="D22" s="271"/>
      <c r="E22" s="271"/>
      <c r="F22" s="271"/>
      <c r="G22" s="271"/>
      <c r="H22" s="271"/>
      <c r="I22" s="271"/>
      <c r="AB22" s="271"/>
      <c r="AC22" s="271"/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  <c r="AP22" s="271"/>
      <c r="AQ22" s="271"/>
    </row>
    <row r="23" spans="1:43" s="272" customFormat="1" ht="22.5" x14ac:dyDescent="0.2">
      <c r="A23" s="271"/>
      <c r="B23" s="275" t="s">
        <v>195</v>
      </c>
      <c r="C23" s="274">
        <v>1.5</v>
      </c>
      <c r="D23" s="271"/>
      <c r="E23" s="271"/>
      <c r="F23" s="271"/>
      <c r="G23" s="271"/>
      <c r="H23" s="271"/>
      <c r="I23" s="271"/>
      <c r="V23" s="397"/>
      <c r="W23" s="397"/>
      <c r="X23" s="397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71"/>
      <c r="AP23" s="271"/>
      <c r="AQ23" s="271"/>
    </row>
    <row r="24" spans="1:43" s="271" customFormat="1" ht="22.5" x14ac:dyDescent="0.2">
      <c r="B24" s="275" t="s">
        <v>196</v>
      </c>
      <c r="C24" s="274">
        <v>2.4</v>
      </c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</row>
    <row r="25" spans="1:43" s="271" customFormat="1" ht="11.25" x14ac:dyDescent="0.2"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2"/>
      <c r="X25" s="272"/>
      <c r="Y25" s="272"/>
      <c r="Z25" s="272"/>
      <c r="AA25" s="272"/>
    </row>
    <row r="31" spans="1:43" s="76" customFormat="1" ht="15" customHeight="1" x14ac:dyDescent="0.2">
      <c r="A31" s="225"/>
      <c r="B31" s="225"/>
      <c r="C31" s="225"/>
      <c r="D31" s="225"/>
      <c r="E31" s="225"/>
      <c r="F31" s="225"/>
      <c r="G31" s="225"/>
      <c r="H31" s="225"/>
      <c r="I31" s="225"/>
      <c r="J31" s="254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</row>
  </sheetData>
  <mergeCells count="23">
    <mergeCell ref="AB7:AE8"/>
    <mergeCell ref="E8:G8"/>
    <mergeCell ref="B15:C16"/>
    <mergeCell ref="B7:B9"/>
    <mergeCell ref="C7:C9"/>
    <mergeCell ref="E7:I7"/>
    <mergeCell ref="J7:J8"/>
    <mergeCell ref="K7:K8"/>
    <mergeCell ref="N7:N8"/>
    <mergeCell ref="E15:F16"/>
    <mergeCell ref="V23:X23"/>
    <mergeCell ref="L7:L8"/>
    <mergeCell ref="M7:M8"/>
    <mergeCell ref="O7:O8"/>
    <mergeCell ref="P7:P8"/>
    <mergeCell ref="Q7:Q8"/>
    <mergeCell ref="R7:R8"/>
    <mergeCell ref="T7:Z8"/>
    <mergeCell ref="C1:U1"/>
    <mergeCell ref="B2:AC4"/>
    <mergeCell ref="AD2:AE4"/>
    <mergeCell ref="B6:R6"/>
    <mergeCell ref="T6:AE6"/>
  </mergeCells>
  <phoneticPr fontId="48" type="noConversion"/>
  <conditionalFormatting sqref="S7:S8 T7 B15 AB9:AE9 E12:O12 E9:R9 D9:D13 AA7:AA13 T12:Z12 B7:G7 B9:C9 T9:Y9 B8:E8 Y13:Z13 B17:B18 B20 Q12:R12 N13 W13 B12:C13 G13">
    <cfRule type="cellIs" dxfId="773" priority="290" stopIfTrue="1" operator="equal">
      <formula>0</formula>
    </cfRule>
  </conditionalFormatting>
  <conditionalFormatting sqref="AE9">
    <cfRule type="cellIs" dxfId="772" priority="289" stopIfTrue="1" operator="equal">
      <formula>0</formula>
    </cfRule>
  </conditionalFormatting>
  <conditionalFormatting sqref="J9">
    <cfRule type="cellIs" dxfId="771" priority="288" stopIfTrue="1" operator="equal">
      <formula>0</formula>
    </cfRule>
  </conditionalFormatting>
  <conditionalFormatting sqref="N9">
    <cfRule type="cellIs" dxfId="770" priority="287" stopIfTrue="1" operator="equal">
      <formula>0</formula>
    </cfRule>
  </conditionalFormatting>
  <conditionalFormatting sqref="O9">
    <cfRule type="cellIs" dxfId="769" priority="286" stopIfTrue="1" operator="equal">
      <formula>0</formula>
    </cfRule>
  </conditionalFormatting>
  <conditionalFormatting sqref="AB12:AE12 AC13:AE13">
    <cfRule type="cellIs" dxfId="768" priority="285" stopIfTrue="1" operator="equal">
      <formula>0</formula>
    </cfRule>
  </conditionalFormatting>
  <conditionalFormatting sqref="AB7">
    <cfRule type="cellIs" dxfId="767" priority="284" stopIfTrue="1" operator="equal">
      <formula>0</formula>
    </cfRule>
  </conditionalFormatting>
  <conditionalFormatting sqref="C10 B10:B11">
    <cfRule type="cellIs" dxfId="766" priority="283" stopIfTrue="1" operator="equal">
      <formula>0</formula>
    </cfRule>
  </conditionalFormatting>
  <conditionalFormatting sqref="E13:F13 V13 O13 X13 Q13:R13 H13:M13">
    <cfRule type="cellIs" dxfId="765" priority="205" stopIfTrue="1" operator="equal">
      <formula>0</formula>
    </cfRule>
  </conditionalFormatting>
  <conditionalFormatting sqref="B12:B13">
    <cfRule type="cellIs" dxfId="764" priority="207" stopIfTrue="1" operator="equal">
      <formula>0</formula>
    </cfRule>
  </conditionalFormatting>
  <conditionalFormatting sqref="AB13">
    <cfRule type="cellIs" dxfId="763" priority="204" stopIfTrue="1" operator="equal">
      <formula>0</formula>
    </cfRule>
  </conditionalFormatting>
  <conditionalFormatting sqref="T13">
    <cfRule type="cellIs" dxfId="762" priority="24" stopIfTrue="1" operator="equal">
      <formula>0</formula>
    </cfRule>
  </conditionalFormatting>
  <conditionalFormatting sqref="U13">
    <cfRule type="cellIs" dxfId="761" priority="13" stopIfTrue="1" operator="equal">
      <formula>0</formula>
    </cfRule>
  </conditionalFormatting>
  <conditionalFormatting sqref="B19">
    <cfRule type="cellIs" dxfId="760" priority="11" stopIfTrue="1" operator="equal">
      <formula>0</formula>
    </cfRule>
  </conditionalFormatting>
  <conditionalFormatting sqref="B21:B24">
    <cfRule type="cellIs" dxfId="759" priority="10" stopIfTrue="1" operator="equal">
      <formula>0</formula>
    </cfRule>
  </conditionalFormatting>
  <conditionalFormatting sqref="B21:B24">
    <cfRule type="cellIs" dxfId="758" priority="9" stopIfTrue="1" operator="equal">
      <formula>0</formula>
    </cfRule>
  </conditionalFormatting>
  <conditionalFormatting sqref="P12:P13">
    <cfRule type="cellIs" dxfId="757" priority="8" stopIfTrue="1" operator="equal">
      <formula>0</formula>
    </cfRule>
  </conditionalFormatting>
  <conditionalFormatting sqref="E15">
    <cfRule type="cellIs" dxfId="756" priority="7" stopIfTrue="1" operator="equal">
      <formula>0</formula>
    </cfRule>
  </conditionalFormatting>
  <conditionalFormatting sqref="E17:E18 E20">
    <cfRule type="cellIs" dxfId="755" priority="3" stopIfTrue="1" operator="equal">
      <formula>0</formula>
    </cfRule>
  </conditionalFormatting>
  <conditionalFormatting sqref="E19">
    <cfRule type="cellIs" dxfId="754" priority="2" stopIfTrue="1" operator="equal">
      <formula>0</formula>
    </cfRule>
  </conditionalFormatting>
  <printOptions horizontalCentered="1"/>
  <pageMargins left="0.19685039370078741" right="0.19685039370078741" top="0.59055118110236227" bottom="0.39370078740157483" header="0.31496062992125984" footer="0.39370078740157483"/>
  <pageSetup paperSize="9" scale="43" orientation="portrait" horizontalDpi="4294967294" verticalDpi="300" r:id="rId1"/>
  <headerFooter alignWithMargins="0">
    <oddFooter>&amp;C&amp;"Calibri,Regular"&amp;8Página &amp;P de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B1:AC186"/>
  <sheetViews>
    <sheetView showGridLines="0" view="pageBreakPreview" zoomScaleNormal="130" zoomScaleSheetLayoutView="100" workbookViewId="0">
      <selection activeCell="Q24" sqref="Q24"/>
    </sheetView>
  </sheetViews>
  <sheetFormatPr defaultColWidth="9.140625" defaultRowHeight="15" customHeight="1" x14ac:dyDescent="0.2"/>
  <cols>
    <col min="1" max="1" width="1.5703125" style="117" customWidth="1"/>
    <col min="2" max="2" width="6.7109375" style="128" customWidth="1"/>
    <col min="3" max="3" width="10.42578125" style="128" customWidth="1"/>
    <col min="4" max="4" width="10" style="117" customWidth="1"/>
    <col min="5" max="5" width="7.5703125" style="117" customWidth="1"/>
    <col min="6" max="6" width="7.140625" style="117" customWidth="1"/>
    <col min="7" max="7" width="1" style="117" customWidth="1"/>
    <col min="8" max="9" width="6.140625" style="117" customWidth="1"/>
    <col min="10" max="12" width="9.28515625" style="127" customWidth="1"/>
    <col min="13" max="13" width="0.85546875" style="127" customWidth="1"/>
    <col min="14" max="14" width="12.140625" style="127" customWidth="1"/>
    <col min="15" max="15" width="9.140625" style="127" customWidth="1"/>
    <col min="16" max="16" width="9.85546875" style="127" customWidth="1"/>
    <col min="17" max="17" width="9.42578125" style="127" customWidth="1"/>
    <col min="18" max="18" width="9.28515625" style="127" hidden="1" customWidth="1"/>
    <col min="19" max="19" width="7.42578125" style="127" hidden="1" customWidth="1"/>
    <col min="20" max="20" width="7.85546875" style="127" hidden="1" customWidth="1"/>
    <col min="21" max="21" width="10.140625" style="127" customWidth="1"/>
    <col min="22" max="22" width="7.5703125" style="127" customWidth="1"/>
    <col min="23" max="23" width="9.140625" style="117"/>
    <col min="24" max="24" width="25.5703125" style="117" hidden="1" customWidth="1"/>
    <col min="25" max="25" width="0" style="117" hidden="1" customWidth="1"/>
    <col min="26" max="16384" width="9.140625" style="117"/>
  </cols>
  <sheetData>
    <row r="1" spans="2:29" s="109" customFormat="1" ht="4.5" customHeight="1" thickBot="1" x14ac:dyDescent="0.25"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108"/>
      <c r="R1" s="108"/>
      <c r="S1" s="108"/>
      <c r="T1" s="108"/>
      <c r="U1" s="108"/>
      <c r="V1" s="108"/>
    </row>
    <row r="2" spans="2:29" s="109" customFormat="1" ht="12" customHeight="1" x14ac:dyDescent="0.2">
      <c r="B2" s="420" t="s">
        <v>122</v>
      </c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422"/>
      <c r="U2" s="444"/>
      <c r="V2" s="445"/>
      <c r="W2" s="108"/>
      <c r="X2" s="108"/>
      <c r="Y2" s="108"/>
      <c r="Z2" s="108"/>
      <c r="AA2" s="108"/>
      <c r="AB2" s="108"/>
      <c r="AC2" s="108"/>
    </row>
    <row r="3" spans="2:29" s="109" customFormat="1" ht="25.5" customHeight="1" x14ac:dyDescent="0.2">
      <c r="B3" s="423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5"/>
      <c r="U3" s="446"/>
      <c r="V3" s="447"/>
      <c r="W3" s="108"/>
      <c r="X3" s="108"/>
      <c r="Y3" s="108"/>
      <c r="Z3" s="108"/>
      <c r="AA3" s="108"/>
      <c r="AB3" s="108"/>
      <c r="AC3" s="108"/>
    </row>
    <row r="4" spans="2:29" s="109" customFormat="1" ht="20.25" customHeight="1" thickBot="1" x14ac:dyDescent="0.25">
      <c r="B4" s="426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8"/>
      <c r="U4" s="448"/>
      <c r="V4" s="449"/>
      <c r="W4" s="108"/>
      <c r="X4" s="108"/>
      <c r="Y4" s="108"/>
      <c r="Z4" s="108"/>
      <c r="AA4" s="108"/>
      <c r="AB4" s="108"/>
      <c r="AC4" s="108"/>
    </row>
    <row r="5" spans="2:29" s="109" customFormat="1" ht="10.5" customHeight="1" thickBot="1" x14ac:dyDescent="0.25">
      <c r="B5" s="111"/>
      <c r="C5" s="111"/>
      <c r="D5" s="112"/>
      <c r="E5" s="112"/>
      <c r="F5" s="112"/>
      <c r="G5" s="113"/>
      <c r="H5" s="113"/>
      <c r="I5" s="113"/>
      <c r="J5" s="113"/>
      <c r="K5" s="113"/>
      <c r="L5" s="113"/>
      <c r="M5" s="113"/>
      <c r="N5" s="112"/>
      <c r="O5" s="112"/>
      <c r="P5" s="112"/>
      <c r="Q5" s="112"/>
      <c r="R5" s="112"/>
      <c r="S5" s="112"/>
      <c r="T5" s="112"/>
      <c r="U5" s="112"/>
      <c r="V5" s="112"/>
      <c r="W5" s="108"/>
    </row>
    <row r="6" spans="2:29" s="109" customFormat="1" ht="12.75" x14ac:dyDescent="0.2">
      <c r="B6" s="435" t="s">
        <v>83</v>
      </c>
      <c r="C6" s="436"/>
      <c r="D6" s="436"/>
      <c r="E6" s="436"/>
      <c r="F6" s="436"/>
      <c r="G6" s="302"/>
      <c r="H6" s="439" t="s">
        <v>64</v>
      </c>
      <c r="I6" s="436"/>
      <c r="J6" s="436"/>
      <c r="K6" s="436"/>
      <c r="L6" s="436"/>
      <c r="M6" s="303"/>
      <c r="N6" s="437" t="s">
        <v>84</v>
      </c>
      <c r="O6" s="437"/>
      <c r="P6" s="437"/>
      <c r="Q6" s="437"/>
      <c r="R6" s="437"/>
      <c r="S6" s="437"/>
      <c r="T6" s="437"/>
      <c r="U6" s="437"/>
      <c r="V6" s="438"/>
      <c r="W6" s="108"/>
    </row>
    <row r="7" spans="2:29" ht="18" customHeight="1" x14ac:dyDescent="0.2">
      <c r="B7" s="429" t="s">
        <v>62</v>
      </c>
      <c r="C7" s="430" t="s">
        <v>124</v>
      </c>
      <c r="D7" s="450" t="s">
        <v>85</v>
      </c>
      <c r="E7" s="451"/>
      <c r="F7" s="432" t="s">
        <v>61</v>
      </c>
      <c r="G7" s="114"/>
      <c r="H7" s="433" t="s">
        <v>88</v>
      </c>
      <c r="I7" s="433" t="s">
        <v>89</v>
      </c>
      <c r="J7" s="129" t="s">
        <v>109</v>
      </c>
      <c r="K7" s="430" t="s">
        <v>71</v>
      </c>
      <c r="L7" s="431"/>
      <c r="M7" s="115"/>
      <c r="N7" s="440" t="s">
        <v>134</v>
      </c>
      <c r="O7" s="440" t="s">
        <v>133</v>
      </c>
      <c r="P7" s="440" t="s">
        <v>71</v>
      </c>
      <c r="Q7" s="440" t="s">
        <v>112</v>
      </c>
      <c r="R7" s="277" t="s">
        <v>63</v>
      </c>
      <c r="S7" s="442" t="s">
        <v>114</v>
      </c>
      <c r="T7" s="458" t="s">
        <v>135</v>
      </c>
      <c r="U7" s="458"/>
      <c r="V7" s="460"/>
    </row>
    <row r="8" spans="2:29" ht="15" customHeight="1" x14ac:dyDescent="0.2">
      <c r="B8" s="429"/>
      <c r="C8" s="431"/>
      <c r="D8" s="452"/>
      <c r="E8" s="453"/>
      <c r="F8" s="432"/>
      <c r="G8" s="114"/>
      <c r="H8" s="434"/>
      <c r="I8" s="434"/>
      <c r="J8" s="280" t="s">
        <v>137</v>
      </c>
      <c r="K8" s="280" t="s">
        <v>110</v>
      </c>
      <c r="L8" s="280" t="s">
        <v>111</v>
      </c>
      <c r="M8" s="115"/>
      <c r="N8" s="441"/>
      <c r="O8" s="441"/>
      <c r="P8" s="441"/>
      <c r="Q8" s="434"/>
      <c r="R8" s="301">
        <v>0.2</v>
      </c>
      <c r="S8" s="443"/>
      <c r="T8" s="459"/>
      <c r="U8" s="459"/>
      <c r="V8" s="461"/>
    </row>
    <row r="9" spans="2:29" s="118" customFormat="1" ht="12" x14ac:dyDescent="0.2">
      <c r="B9" s="429"/>
      <c r="C9" s="431"/>
      <c r="D9" s="280" t="s">
        <v>79</v>
      </c>
      <c r="E9" s="280" t="s">
        <v>156</v>
      </c>
      <c r="F9" s="432"/>
      <c r="G9" s="114"/>
      <c r="H9" s="279" t="s">
        <v>57</v>
      </c>
      <c r="I9" s="279" t="s">
        <v>57</v>
      </c>
      <c r="J9" s="279" t="s">
        <v>57</v>
      </c>
      <c r="K9" s="279" t="s">
        <v>57</v>
      </c>
      <c r="L9" s="279" t="s">
        <v>57</v>
      </c>
      <c r="M9" s="115"/>
      <c r="N9" s="280" t="s">
        <v>56</v>
      </c>
      <c r="O9" s="280" t="s">
        <v>55</v>
      </c>
      <c r="P9" s="280" t="s">
        <v>55</v>
      </c>
      <c r="Q9" s="280" t="s">
        <v>55</v>
      </c>
      <c r="R9" s="280" t="s">
        <v>56</v>
      </c>
      <c r="S9" s="136" t="s">
        <v>56</v>
      </c>
      <c r="T9" s="136" t="s">
        <v>56</v>
      </c>
      <c r="U9" s="136"/>
      <c r="V9" s="319"/>
    </row>
    <row r="10" spans="2:29" s="211" customFormat="1" ht="15" customHeight="1" x14ac:dyDescent="0.2">
      <c r="B10" s="320"/>
      <c r="C10" s="205"/>
      <c r="D10" s="206"/>
      <c r="E10" s="206"/>
      <c r="F10" s="206"/>
      <c r="G10" s="207"/>
      <c r="H10" s="206"/>
      <c r="I10" s="206"/>
      <c r="J10" s="206"/>
      <c r="K10" s="206"/>
      <c r="L10" s="208"/>
      <c r="M10" s="209"/>
      <c r="N10" s="281">
        <f t="shared" ref="N10:T10" si="0">SUM(N12:N186)</f>
        <v>6.3111999999999986</v>
      </c>
      <c r="O10" s="281">
        <f t="shared" si="0"/>
        <v>20.436</v>
      </c>
      <c r="P10" s="281">
        <f t="shared" si="0"/>
        <v>53.563999999999993</v>
      </c>
      <c r="Q10" s="281">
        <f t="shared" si="0"/>
        <v>36.554000000000002</v>
      </c>
      <c r="R10" s="281">
        <f t="shared" si="0"/>
        <v>18.933600000000002</v>
      </c>
      <c r="S10" s="281">
        <f t="shared" si="0"/>
        <v>12.622400000000003</v>
      </c>
      <c r="T10" s="281">
        <f t="shared" si="0"/>
        <v>5.5223000000000004</v>
      </c>
      <c r="U10" s="281"/>
      <c r="V10" s="321"/>
    </row>
    <row r="11" spans="2:29" s="118" customFormat="1" ht="5.0999999999999996" customHeight="1" x14ac:dyDescent="0.2">
      <c r="B11" s="322"/>
      <c r="C11" s="186"/>
      <c r="D11" s="186"/>
      <c r="E11" s="186"/>
      <c r="F11" s="122"/>
      <c r="G11" s="123"/>
      <c r="H11" s="116"/>
      <c r="I11" s="124"/>
      <c r="J11" s="124"/>
      <c r="K11" s="124"/>
      <c r="L11" s="124"/>
      <c r="M11" s="124"/>
      <c r="N11" s="122"/>
      <c r="O11" s="122"/>
      <c r="P11" s="122"/>
      <c r="Q11" s="122"/>
      <c r="R11" s="122"/>
      <c r="S11" s="122"/>
      <c r="T11" s="122"/>
      <c r="U11" s="122"/>
      <c r="V11" s="308"/>
    </row>
    <row r="12" spans="2:29" s="126" customFormat="1" ht="15" customHeight="1" x14ac:dyDescent="0.2">
      <c r="B12" s="309" t="s">
        <v>218</v>
      </c>
      <c r="C12" s="195" t="s">
        <v>206</v>
      </c>
      <c r="D12" s="195" t="s">
        <v>219</v>
      </c>
      <c r="E12" s="223" t="s">
        <v>207</v>
      </c>
      <c r="F12" s="198">
        <v>1</v>
      </c>
      <c r="G12" s="198"/>
      <c r="H12" s="198">
        <v>4.5999999999999996</v>
      </c>
      <c r="I12" s="198">
        <v>0.2</v>
      </c>
      <c r="J12" s="198">
        <v>0.6</v>
      </c>
      <c r="K12" s="198">
        <v>0.4</v>
      </c>
      <c r="L12" s="198">
        <v>0.6</v>
      </c>
      <c r="M12" s="199"/>
      <c r="N12" s="200">
        <f>F12*(I12*J12*H12)</f>
        <v>0.55199999999999994</v>
      </c>
      <c r="O12" s="200">
        <f>(($R$8+I12+$R$8)*H12)*F12</f>
        <v>2.7600000000000002</v>
      </c>
      <c r="P12" s="200">
        <f>F12*((H12*K12)+(H12*L12))</f>
        <v>4.5999999999999996</v>
      </c>
      <c r="Q12" s="200">
        <f>P12</f>
        <v>4.5999999999999996</v>
      </c>
      <c r="R12" s="200">
        <f>(($R$8+I12+$R$8)*J12*H12)*F12</f>
        <v>1.6560000000000001</v>
      </c>
      <c r="S12" s="200">
        <f>R12-N12</f>
        <v>1.1040000000000001</v>
      </c>
      <c r="T12" s="194">
        <f>(R12-(S12*$Y$15))*$Y$17</f>
        <v>0.4830000000000001</v>
      </c>
      <c r="U12" s="194"/>
      <c r="V12" s="323"/>
      <c r="X12" s="454" t="s">
        <v>180</v>
      </c>
      <c r="Y12" s="455"/>
    </row>
    <row r="13" spans="2:29" s="126" customFormat="1" ht="15" customHeight="1" x14ac:dyDescent="0.2">
      <c r="B13" s="309" t="s">
        <v>218</v>
      </c>
      <c r="C13" s="195" t="s">
        <v>206</v>
      </c>
      <c r="D13" s="195" t="s">
        <v>220</v>
      </c>
      <c r="E13" s="223" t="s">
        <v>207</v>
      </c>
      <c r="F13" s="198">
        <v>1</v>
      </c>
      <c r="G13" s="198"/>
      <c r="H13" s="198">
        <v>0.74</v>
      </c>
      <c r="I13" s="198">
        <v>0.2</v>
      </c>
      <c r="J13" s="198">
        <v>0.6</v>
      </c>
      <c r="K13" s="198">
        <v>0.4</v>
      </c>
      <c r="L13" s="198">
        <v>0.4</v>
      </c>
      <c r="M13" s="199"/>
      <c r="N13" s="200">
        <f t="shared" ref="N13:N33" si="1">F13*(I13*J13*H13)</f>
        <v>8.879999999999999E-2</v>
      </c>
      <c r="O13" s="200">
        <f t="shared" ref="O13:O33" si="2">(($R$8+I13+$R$8)*H13)*F13</f>
        <v>0.44400000000000006</v>
      </c>
      <c r="P13" s="200">
        <f t="shared" ref="P13:P33" si="3">F13*((H13*K13)+(H13*L13))</f>
        <v>0.59199999999999997</v>
      </c>
      <c r="Q13" s="200">
        <f t="shared" ref="Q13:Q33" si="4">P13</f>
        <v>0.59199999999999997</v>
      </c>
      <c r="R13" s="200">
        <f t="shared" ref="R13:R33" si="5">(($R$8+I13+$R$8)*J13*H13)*F13</f>
        <v>0.26640000000000003</v>
      </c>
      <c r="S13" s="200">
        <f t="shared" ref="S13:S33" si="6">R13-N13</f>
        <v>0.17760000000000004</v>
      </c>
      <c r="T13" s="194">
        <f t="shared" ref="T13:T33" si="7">(R13-(S13*$Y$15))*$Y$17</f>
        <v>7.7699999999999991E-2</v>
      </c>
      <c r="U13" s="194"/>
      <c r="V13" s="323"/>
      <c r="X13" s="456"/>
      <c r="Y13" s="457"/>
    </row>
    <row r="14" spans="2:29" s="126" customFormat="1" ht="15" customHeight="1" x14ac:dyDescent="0.2">
      <c r="B14" s="309" t="s">
        <v>218</v>
      </c>
      <c r="C14" s="195" t="s">
        <v>206</v>
      </c>
      <c r="D14" s="195" t="s">
        <v>220</v>
      </c>
      <c r="E14" s="223" t="s">
        <v>208</v>
      </c>
      <c r="F14" s="198">
        <v>1</v>
      </c>
      <c r="G14" s="197"/>
      <c r="H14" s="198">
        <v>3.65</v>
      </c>
      <c r="I14" s="198">
        <v>0.2</v>
      </c>
      <c r="J14" s="198">
        <v>1.4</v>
      </c>
      <c r="K14" s="198">
        <v>1.2</v>
      </c>
      <c r="L14" s="198">
        <v>1.2</v>
      </c>
      <c r="M14" s="199"/>
      <c r="N14" s="200">
        <f t="shared" si="1"/>
        <v>1.0219999999999998</v>
      </c>
      <c r="O14" s="200">
        <f t="shared" si="2"/>
        <v>2.1900000000000004</v>
      </c>
      <c r="P14" s="200">
        <f t="shared" si="3"/>
        <v>8.76</v>
      </c>
      <c r="Q14" s="200">
        <f>P14/2</f>
        <v>4.38</v>
      </c>
      <c r="R14" s="200">
        <f t="shared" si="5"/>
        <v>3.0660000000000003</v>
      </c>
      <c r="S14" s="200">
        <f t="shared" si="6"/>
        <v>2.0440000000000005</v>
      </c>
      <c r="T14" s="194">
        <f t="shared" si="7"/>
        <v>0.89424999999999977</v>
      </c>
      <c r="U14" s="194"/>
      <c r="V14" s="323"/>
      <c r="X14" s="252" t="s">
        <v>191</v>
      </c>
      <c r="Y14" s="253">
        <v>0</v>
      </c>
    </row>
    <row r="15" spans="2:29" s="126" customFormat="1" ht="15" customHeight="1" x14ac:dyDescent="0.2">
      <c r="B15" s="309" t="s">
        <v>218</v>
      </c>
      <c r="C15" s="195" t="s">
        <v>206</v>
      </c>
      <c r="D15" s="195" t="s">
        <v>221</v>
      </c>
      <c r="E15" s="223" t="s">
        <v>207</v>
      </c>
      <c r="F15" s="198">
        <v>1</v>
      </c>
      <c r="G15" s="198"/>
      <c r="H15" s="198">
        <v>0.74</v>
      </c>
      <c r="I15" s="198">
        <v>0.2</v>
      </c>
      <c r="J15" s="198">
        <v>0.6</v>
      </c>
      <c r="K15" s="198">
        <v>0.4</v>
      </c>
      <c r="L15" s="198">
        <v>0.4</v>
      </c>
      <c r="M15" s="199"/>
      <c r="N15" s="200">
        <f t="shared" si="1"/>
        <v>8.879999999999999E-2</v>
      </c>
      <c r="O15" s="200">
        <f t="shared" si="2"/>
        <v>0.44400000000000006</v>
      </c>
      <c r="P15" s="200">
        <f t="shared" si="3"/>
        <v>0.59199999999999997</v>
      </c>
      <c r="Q15" s="200">
        <f t="shared" si="4"/>
        <v>0.59199999999999997</v>
      </c>
      <c r="R15" s="200">
        <f t="shared" si="5"/>
        <v>0.26640000000000003</v>
      </c>
      <c r="S15" s="200">
        <f t="shared" si="6"/>
        <v>0.17760000000000004</v>
      </c>
      <c r="T15" s="194">
        <f t="shared" si="7"/>
        <v>7.7699999999999991E-2</v>
      </c>
      <c r="U15" s="194"/>
      <c r="V15" s="323"/>
      <c r="X15" s="252" t="s">
        <v>183</v>
      </c>
      <c r="Y15" s="253">
        <v>1.1499999999999999</v>
      </c>
    </row>
    <row r="16" spans="2:29" s="126" customFormat="1" ht="15" customHeight="1" x14ac:dyDescent="0.2">
      <c r="B16" s="309" t="s">
        <v>218</v>
      </c>
      <c r="C16" s="195" t="s">
        <v>206</v>
      </c>
      <c r="D16" s="195" t="s">
        <v>221</v>
      </c>
      <c r="E16" s="223" t="s">
        <v>208</v>
      </c>
      <c r="F16" s="198">
        <v>1</v>
      </c>
      <c r="G16" s="197"/>
      <c r="H16" s="198">
        <v>3.65</v>
      </c>
      <c r="I16" s="198">
        <v>0.2</v>
      </c>
      <c r="J16" s="198">
        <v>1.4</v>
      </c>
      <c r="K16" s="198">
        <v>1.2</v>
      </c>
      <c r="L16" s="198">
        <v>1.2</v>
      </c>
      <c r="M16" s="199"/>
      <c r="N16" s="200">
        <f t="shared" si="1"/>
        <v>1.0219999999999998</v>
      </c>
      <c r="O16" s="200">
        <f t="shared" si="2"/>
        <v>2.1900000000000004</v>
      </c>
      <c r="P16" s="200">
        <f t="shared" si="3"/>
        <v>8.76</v>
      </c>
      <c r="Q16" s="200">
        <f>P16/2</f>
        <v>4.38</v>
      </c>
      <c r="R16" s="200">
        <f t="shared" si="5"/>
        <v>3.0660000000000003</v>
      </c>
      <c r="S16" s="200">
        <f t="shared" si="6"/>
        <v>2.0440000000000005</v>
      </c>
      <c r="T16" s="194">
        <f t="shared" si="7"/>
        <v>0.89424999999999977</v>
      </c>
      <c r="U16" s="194"/>
      <c r="V16" s="323"/>
      <c r="X16" s="270" t="s">
        <v>192</v>
      </c>
      <c r="Y16" s="253">
        <v>1.5</v>
      </c>
    </row>
    <row r="17" spans="2:25" s="126" customFormat="1" ht="15" customHeight="1" x14ac:dyDescent="0.2">
      <c r="B17" s="309" t="s">
        <v>218</v>
      </c>
      <c r="C17" s="195" t="s">
        <v>206</v>
      </c>
      <c r="D17" s="195" t="s">
        <v>222</v>
      </c>
      <c r="E17" s="223" t="s">
        <v>207</v>
      </c>
      <c r="F17" s="198">
        <v>1</v>
      </c>
      <c r="G17" s="197"/>
      <c r="H17" s="198">
        <v>5</v>
      </c>
      <c r="I17" s="198">
        <v>0.2</v>
      </c>
      <c r="J17" s="198">
        <v>0.6</v>
      </c>
      <c r="K17" s="198">
        <v>0.4</v>
      </c>
      <c r="L17" s="198">
        <v>0.6</v>
      </c>
      <c r="M17" s="199"/>
      <c r="N17" s="200">
        <f t="shared" si="1"/>
        <v>0.6</v>
      </c>
      <c r="O17" s="200">
        <f t="shared" si="2"/>
        <v>3.0000000000000004</v>
      </c>
      <c r="P17" s="200">
        <f t="shared" si="3"/>
        <v>5</v>
      </c>
      <c r="Q17" s="200">
        <f t="shared" si="4"/>
        <v>5</v>
      </c>
      <c r="R17" s="200">
        <f t="shared" si="5"/>
        <v>1.8000000000000003</v>
      </c>
      <c r="S17" s="200">
        <f t="shared" si="6"/>
        <v>1.2000000000000002</v>
      </c>
      <c r="T17" s="194">
        <f t="shared" si="7"/>
        <v>0.52500000000000013</v>
      </c>
      <c r="U17" s="194"/>
      <c r="V17" s="323"/>
      <c r="X17" s="252" t="s">
        <v>182</v>
      </c>
      <c r="Y17" s="253">
        <v>1.25</v>
      </c>
    </row>
    <row r="18" spans="2:25" s="126" customFormat="1" ht="15" customHeight="1" x14ac:dyDescent="0.2">
      <c r="B18" s="309" t="s">
        <v>218</v>
      </c>
      <c r="C18" s="195" t="s">
        <v>206</v>
      </c>
      <c r="D18" s="195" t="s">
        <v>223</v>
      </c>
      <c r="E18" s="223" t="s">
        <v>207</v>
      </c>
      <c r="F18" s="198">
        <v>1</v>
      </c>
      <c r="G18" s="197"/>
      <c r="H18" s="198">
        <v>1.89</v>
      </c>
      <c r="I18" s="198">
        <v>0.2</v>
      </c>
      <c r="J18" s="198">
        <v>0.6</v>
      </c>
      <c r="K18" s="198">
        <v>0.6</v>
      </c>
      <c r="L18" s="198">
        <v>0.4</v>
      </c>
      <c r="M18" s="199"/>
      <c r="N18" s="200">
        <f t="shared" si="1"/>
        <v>0.22679999999999997</v>
      </c>
      <c r="O18" s="200">
        <f t="shared" si="2"/>
        <v>1.1340000000000001</v>
      </c>
      <c r="P18" s="200">
        <f t="shared" si="3"/>
        <v>1.89</v>
      </c>
      <c r="Q18" s="200">
        <f t="shared" si="4"/>
        <v>1.89</v>
      </c>
      <c r="R18" s="200">
        <f t="shared" si="5"/>
        <v>0.6804</v>
      </c>
      <c r="S18" s="200">
        <f t="shared" si="6"/>
        <v>0.4536</v>
      </c>
      <c r="T18" s="194">
        <f t="shared" si="7"/>
        <v>0.19845000000000002</v>
      </c>
      <c r="U18" s="194"/>
      <c r="V18" s="323"/>
      <c r="X18" s="270" t="s">
        <v>193</v>
      </c>
      <c r="Y18" s="253">
        <v>1.4</v>
      </c>
    </row>
    <row r="19" spans="2:25" s="126" customFormat="1" ht="15" customHeight="1" x14ac:dyDescent="0.2">
      <c r="B19" s="309" t="s">
        <v>218</v>
      </c>
      <c r="C19" s="195" t="s">
        <v>206</v>
      </c>
      <c r="D19" s="195" t="s">
        <v>223</v>
      </c>
      <c r="E19" s="223" t="s">
        <v>208</v>
      </c>
      <c r="F19" s="198">
        <v>1</v>
      </c>
      <c r="G19" s="197"/>
      <c r="H19" s="198">
        <v>0.2</v>
      </c>
      <c r="I19" s="198">
        <v>0.2</v>
      </c>
      <c r="J19" s="198">
        <v>0.6</v>
      </c>
      <c r="K19" s="198">
        <v>0</v>
      </c>
      <c r="L19" s="198">
        <v>0.6</v>
      </c>
      <c r="M19" s="199"/>
      <c r="N19" s="200">
        <f t="shared" si="1"/>
        <v>2.4E-2</v>
      </c>
      <c r="O19" s="200">
        <f t="shared" si="2"/>
        <v>0.12000000000000002</v>
      </c>
      <c r="P19" s="200">
        <f t="shared" si="3"/>
        <v>0.12</v>
      </c>
      <c r="Q19" s="200">
        <f t="shared" si="4"/>
        <v>0.12</v>
      </c>
      <c r="R19" s="200">
        <f t="shared" si="5"/>
        <v>7.2000000000000008E-2</v>
      </c>
      <c r="S19" s="200">
        <f t="shared" si="6"/>
        <v>4.8000000000000008E-2</v>
      </c>
      <c r="T19" s="194">
        <f t="shared" si="7"/>
        <v>2.1000000000000005E-2</v>
      </c>
      <c r="U19" s="194"/>
      <c r="V19" s="323"/>
      <c r="X19" s="270" t="s">
        <v>194</v>
      </c>
      <c r="Y19" s="253">
        <v>1.7</v>
      </c>
    </row>
    <row r="20" spans="2:25" s="126" customFormat="1" ht="15" customHeight="1" x14ac:dyDescent="0.2">
      <c r="B20" s="309" t="s">
        <v>218</v>
      </c>
      <c r="C20" s="195" t="s">
        <v>206</v>
      </c>
      <c r="D20" s="195" t="s">
        <v>223</v>
      </c>
      <c r="E20" s="223" t="s">
        <v>209</v>
      </c>
      <c r="F20" s="198">
        <v>1</v>
      </c>
      <c r="G20" s="197"/>
      <c r="H20" s="198">
        <v>3.3</v>
      </c>
      <c r="I20" s="198">
        <v>0.2</v>
      </c>
      <c r="J20" s="198">
        <v>0.6</v>
      </c>
      <c r="K20" s="198">
        <v>0.4</v>
      </c>
      <c r="L20" s="198">
        <v>0.6</v>
      </c>
      <c r="M20" s="199"/>
      <c r="N20" s="200">
        <f t="shared" si="1"/>
        <v>0.39599999999999996</v>
      </c>
      <c r="O20" s="200">
        <f t="shared" si="2"/>
        <v>1.9800000000000002</v>
      </c>
      <c r="P20" s="200">
        <f t="shared" si="3"/>
        <v>3.3</v>
      </c>
      <c r="Q20" s="200">
        <f t="shared" si="4"/>
        <v>3.3</v>
      </c>
      <c r="R20" s="200">
        <f t="shared" si="5"/>
        <v>1.1880000000000002</v>
      </c>
      <c r="S20" s="200">
        <f t="shared" si="6"/>
        <v>0.79200000000000026</v>
      </c>
      <c r="T20" s="194">
        <f t="shared" si="7"/>
        <v>0.34649999999999986</v>
      </c>
      <c r="U20" s="194"/>
      <c r="V20" s="323"/>
      <c r="X20" s="270" t="s">
        <v>195</v>
      </c>
      <c r="Y20" s="253">
        <v>1.5</v>
      </c>
    </row>
    <row r="21" spans="2:25" s="126" customFormat="1" ht="15" customHeight="1" x14ac:dyDescent="0.2">
      <c r="B21" s="309" t="s">
        <v>218</v>
      </c>
      <c r="C21" s="195" t="s">
        <v>206</v>
      </c>
      <c r="D21" s="195" t="s">
        <v>223</v>
      </c>
      <c r="E21" s="223" t="s">
        <v>210</v>
      </c>
      <c r="F21" s="198">
        <v>1</v>
      </c>
      <c r="G21" s="197"/>
      <c r="H21" s="198">
        <v>0.2</v>
      </c>
      <c r="I21" s="198">
        <v>0.2</v>
      </c>
      <c r="J21" s="198">
        <v>0.6</v>
      </c>
      <c r="K21" s="198">
        <v>0</v>
      </c>
      <c r="L21" s="198">
        <v>0.6</v>
      </c>
      <c r="M21" s="199"/>
      <c r="N21" s="200">
        <f t="shared" si="1"/>
        <v>2.4E-2</v>
      </c>
      <c r="O21" s="200">
        <f t="shared" si="2"/>
        <v>0.12000000000000002</v>
      </c>
      <c r="P21" s="200">
        <f t="shared" si="3"/>
        <v>0.12</v>
      </c>
      <c r="Q21" s="200">
        <f t="shared" si="4"/>
        <v>0.12</v>
      </c>
      <c r="R21" s="200">
        <f t="shared" si="5"/>
        <v>7.2000000000000008E-2</v>
      </c>
      <c r="S21" s="200">
        <f t="shared" si="6"/>
        <v>4.8000000000000008E-2</v>
      </c>
      <c r="T21" s="194">
        <f t="shared" si="7"/>
        <v>2.1000000000000005E-2</v>
      </c>
      <c r="U21" s="194"/>
      <c r="V21" s="323"/>
      <c r="X21" s="270" t="s">
        <v>196</v>
      </c>
      <c r="Y21" s="253">
        <v>2.4</v>
      </c>
    </row>
    <row r="22" spans="2:25" s="126" customFormat="1" ht="15" customHeight="1" x14ac:dyDescent="0.2">
      <c r="B22" s="309" t="s">
        <v>218</v>
      </c>
      <c r="C22" s="195" t="s">
        <v>206</v>
      </c>
      <c r="D22" s="195" t="s">
        <v>223</v>
      </c>
      <c r="E22" s="223" t="s">
        <v>211</v>
      </c>
      <c r="F22" s="198">
        <v>1</v>
      </c>
      <c r="G22" s="197"/>
      <c r="H22" s="198">
        <v>0.6</v>
      </c>
      <c r="I22" s="198">
        <v>0.2</v>
      </c>
      <c r="J22" s="198">
        <v>0.6</v>
      </c>
      <c r="K22" s="198">
        <v>0.4</v>
      </c>
      <c r="L22" s="198">
        <v>0.6</v>
      </c>
      <c r="M22" s="199"/>
      <c r="N22" s="200">
        <f t="shared" si="1"/>
        <v>7.1999999999999995E-2</v>
      </c>
      <c r="O22" s="200">
        <f t="shared" si="2"/>
        <v>0.36000000000000004</v>
      </c>
      <c r="P22" s="200">
        <f t="shared" si="3"/>
        <v>0.6</v>
      </c>
      <c r="Q22" s="200">
        <f t="shared" si="4"/>
        <v>0.6</v>
      </c>
      <c r="R22" s="200">
        <f t="shared" si="5"/>
        <v>0.21600000000000003</v>
      </c>
      <c r="S22" s="200">
        <f t="shared" si="6"/>
        <v>0.14400000000000002</v>
      </c>
      <c r="T22" s="194">
        <f t="shared" si="7"/>
        <v>6.3000000000000028E-2</v>
      </c>
      <c r="U22" s="194"/>
      <c r="V22" s="323"/>
    </row>
    <row r="23" spans="2:25" s="126" customFormat="1" ht="15" customHeight="1" x14ac:dyDescent="0.2">
      <c r="B23" s="309" t="s">
        <v>218</v>
      </c>
      <c r="C23" s="195" t="s">
        <v>206</v>
      </c>
      <c r="D23" s="195" t="s">
        <v>223</v>
      </c>
      <c r="E23" s="223" t="s">
        <v>212</v>
      </c>
      <c r="F23" s="198">
        <v>1</v>
      </c>
      <c r="G23" s="197"/>
      <c r="H23" s="198">
        <v>0.2</v>
      </c>
      <c r="I23" s="198">
        <v>0.2</v>
      </c>
      <c r="J23" s="198">
        <v>0.6</v>
      </c>
      <c r="K23" s="198">
        <v>0</v>
      </c>
      <c r="L23" s="198">
        <v>0.6</v>
      </c>
      <c r="M23" s="199"/>
      <c r="N23" s="200">
        <f t="shared" si="1"/>
        <v>2.4E-2</v>
      </c>
      <c r="O23" s="200">
        <f t="shared" si="2"/>
        <v>0.12000000000000002</v>
      </c>
      <c r="P23" s="200">
        <f t="shared" si="3"/>
        <v>0.12</v>
      </c>
      <c r="Q23" s="200">
        <f t="shared" si="4"/>
        <v>0.12</v>
      </c>
      <c r="R23" s="200">
        <f t="shared" si="5"/>
        <v>7.2000000000000008E-2</v>
      </c>
      <c r="S23" s="200">
        <f t="shared" si="6"/>
        <v>4.8000000000000008E-2</v>
      </c>
      <c r="T23" s="194">
        <f t="shared" si="7"/>
        <v>2.1000000000000005E-2</v>
      </c>
      <c r="U23" s="194"/>
      <c r="V23" s="323"/>
    </row>
    <row r="24" spans="2:25" s="126" customFormat="1" ht="15" customHeight="1" x14ac:dyDescent="0.2">
      <c r="B24" s="309" t="s">
        <v>218</v>
      </c>
      <c r="C24" s="195" t="s">
        <v>206</v>
      </c>
      <c r="D24" s="195" t="s">
        <v>224</v>
      </c>
      <c r="E24" s="223" t="s">
        <v>207</v>
      </c>
      <c r="F24" s="198">
        <v>1</v>
      </c>
      <c r="G24" s="197"/>
      <c r="H24" s="198">
        <v>3.3</v>
      </c>
      <c r="I24" s="198">
        <v>0.2</v>
      </c>
      <c r="J24" s="198">
        <v>1.4</v>
      </c>
      <c r="K24" s="198">
        <v>1.2</v>
      </c>
      <c r="L24" s="198">
        <v>1.2</v>
      </c>
      <c r="M24" s="199"/>
      <c r="N24" s="200">
        <f t="shared" si="1"/>
        <v>0.92399999999999982</v>
      </c>
      <c r="O24" s="200">
        <f t="shared" si="2"/>
        <v>1.9800000000000002</v>
      </c>
      <c r="P24" s="200">
        <f t="shared" si="3"/>
        <v>7.919999999999999</v>
      </c>
      <c r="Q24" s="200">
        <f>P24/2</f>
        <v>3.9599999999999995</v>
      </c>
      <c r="R24" s="200">
        <f t="shared" si="5"/>
        <v>2.7720000000000002</v>
      </c>
      <c r="S24" s="200">
        <f t="shared" si="6"/>
        <v>1.8480000000000003</v>
      </c>
      <c r="T24" s="194">
        <f t="shared" si="7"/>
        <v>0.80850000000000033</v>
      </c>
      <c r="U24" s="194"/>
      <c r="V24" s="323"/>
    </row>
    <row r="25" spans="2:25" s="126" customFormat="1" ht="15" customHeight="1" x14ac:dyDescent="0.2">
      <c r="B25" s="309" t="s">
        <v>218</v>
      </c>
      <c r="C25" s="195" t="s">
        <v>206</v>
      </c>
      <c r="D25" s="195" t="s">
        <v>225</v>
      </c>
      <c r="E25" s="223" t="s">
        <v>207</v>
      </c>
      <c r="F25" s="198">
        <v>1</v>
      </c>
      <c r="G25" s="198"/>
      <c r="H25" s="198">
        <v>1.89</v>
      </c>
      <c r="I25" s="198">
        <v>0.2</v>
      </c>
      <c r="J25" s="198">
        <v>0.6</v>
      </c>
      <c r="K25" s="198">
        <v>0.6</v>
      </c>
      <c r="L25" s="198">
        <v>0.4</v>
      </c>
      <c r="M25" s="199"/>
      <c r="N25" s="200">
        <f t="shared" si="1"/>
        <v>0.22679999999999997</v>
      </c>
      <c r="O25" s="200">
        <f t="shared" si="2"/>
        <v>1.1340000000000001</v>
      </c>
      <c r="P25" s="200">
        <f t="shared" si="3"/>
        <v>1.89</v>
      </c>
      <c r="Q25" s="200">
        <f t="shared" si="4"/>
        <v>1.89</v>
      </c>
      <c r="R25" s="200">
        <f t="shared" si="5"/>
        <v>0.6804</v>
      </c>
      <c r="S25" s="200">
        <f t="shared" si="6"/>
        <v>0.4536</v>
      </c>
      <c r="T25" s="194">
        <f t="shared" si="7"/>
        <v>0.19845000000000002</v>
      </c>
      <c r="U25" s="194"/>
      <c r="V25" s="323"/>
    </row>
    <row r="26" spans="2:25" s="126" customFormat="1" ht="15" customHeight="1" x14ac:dyDescent="0.2">
      <c r="B26" s="309" t="s">
        <v>218</v>
      </c>
      <c r="C26" s="195" t="s">
        <v>206</v>
      </c>
      <c r="D26" s="195" t="s">
        <v>225</v>
      </c>
      <c r="E26" s="223" t="s">
        <v>208</v>
      </c>
      <c r="F26" s="198">
        <v>1</v>
      </c>
      <c r="G26" s="198"/>
      <c r="H26" s="198">
        <v>3.3</v>
      </c>
      <c r="I26" s="198">
        <v>0.2</v>
      </c>
      <c r="J26" s="198">
        <v>1.4</v>
      </c>
      <c r="K26" s="198">
        <v>1.2</v>
      </c>
      <c r="L26" s="198">
        <v>1.4</v>
      </c>
      <c r="M26" s="199"/>
      <c r="N26" s="200">
        <f t="shared" si="1"/>
        <v>0.92399999999999982</v>
      </c>
      <c r="O26" s="200">
        <f t="shared" si="2"/>
        <v>1.9800000000000002</v>
      </c>
      <c r="P26" s="200">
        <f t="shared" si="3"/>
        <v>8.5799999999999983</v>
      </c>
      <c r="Q26" s="200">
        <f>P26/2</f>
        <v>4.2899999999999991</v>
      </c>
      <c r="R26" s="200">
        <f t="shared" si="5"/>
        <v>2.7720000000000002</v>
      </c>
      <c r="S26" s="200">
        <f t="shared" si="6"/>
        <v>1.8480000000000003</v>
      </c>
      <c r="T26" s="194">
        <f t="shared" si="7"/>
        <v>0.80850000000000033</v>
      </c>
      <c r="U26" s="194"/>
      <c r="V26" s="323"/>
    </row>
    <row r="27" spans="2:25" s="126" customFormat="1" ht="15" customHeight="1" x14ac:dyDescent="0.2">
      <c r="B27" s="309" t="s">
        <v>218</v>
      </c>
      <c r="C27" s="195" t="s">
        <v>206</v>
      </c>
      <c r="D27" s="195" t="s">
        <v>225</v>
      </c>
      <c r="E27" s="223" t="s">
        <v>209</v>
      </c>
      <c r="F27" s="198">
        <v>1</v>
      </c>
      <c r="G27" s="197"/>
      <c r="H27" s="198">
        <v>0.6</v>
      </c>
      <c r="I27" s="198">
        <v>0.2</v>
      </c>
      <c r="J27" s="198">
        <v>0.6</v>
      </c>
      <c r="K27" s="198">
        <v>0.4</v>
      </c>
      <c r="L27" s="198">
        <v>0.6</v>
      </c>
      <c r="M27" s="199"/>
      <c r="N27" s="200">
        <f t="shared" si="1"/>
        <v>7.1999999999999995E-2</v>
      </c>
      <c r="O27" s="200">
        <f t="shared" si="2"/>
        <v>0.36000000000000004</v>
      </c>
      <c r="P27" s="200">
        <f t="shared" si="3"/>
        <v>0.6</v>
      </c>
      <c r="Q27" s="200">
        <f t="shared" si="4"/>
        <v>0.6</v>
      </c>
      <c r="R27" s="200">
        <f t="shared" si="5"/>
        <v>0.21600000000000003</v>
      </c>
      <c r="S27" s="200">
        <f t="shared" si="6"/>
        <v>0.14400000000000002</v>
      </c>
      <c r="T27" s="194">
        <f t="shared" si="7"/>
        <v>6.3000000000000028E-2</v>
      </c>
      <c r="U27" s="194"/>
      <c r="V27" s="323"/>
    </row>
    <row r="28" spans="2:25" s="126" customFormat="1" ht="15" customHeight="1" x14ac:dyDescent="0.2">
      <c r="B28" s="309" t="s">
        <v>218</v>
      </c>
      <c r="C28" s="195" t="s">
        <v>206</v>
      </c>
      <c r="D28" s="195" t="s">
        <v>225</v>
      </c>
      <c r="E28" s="223" t="s">
        <v>210</v>
      </c>
      <c r="F28" s="198">
        <v>1</v>
      </c>
      <c r="G28" s="197"/>
      <c r="H28" s="198">
        <v>0.2</v>
      </c>
      <c r="I28" s="198">
        <v>0.2</v>
      </c>
      <c r="J28" s="198">
        <v>0.6</v>
      </c>
      <c r="K28" s="198">
        <v>0</v>
      </c>
      <c r="L28" s="198">
        <v>0.6</v>
      </c>
      <c r="M28" s="199"/>
      <c r="N28" s="200">
        <f t="shared" si="1"/>
        <v>2.4E-2</v>
      </c>
      <c r="O28" s="200">
        <f t="shared" si="2"/>
        <v>0.12000000000000002</v>
      </c>
      <c r="P28" s="200">
        <f t="shared" si="3"/>
        <v>0.12</v>
      </c>
      <c r="Q28" s="200">
        <f t="shared" si="4"/>
        <v>0.12</v>
      </c>
      <c r="R28" s="200">
        <f t="shared" si="5"/>
        <v>7.2000000000000008E-2</v>
      </c>
      <c r="S28" s="200">
        <f t="shared" si="6"/>
        <v>4.8000000000000008E-2</v>
      </c>
      <c r="T28" s="194">
        <f t="shared" si="7"/>
        <v>2.1000000000000005E-2</v>
      </c>
      <c r="U28" s="194"/>
      <c r="V28" s="323"/>
    </row>
    <row r="29" spans="2:25" s="126" customFormat="1" ht="15" customHeight="1" x14ac:dyDescent="0.2">
      <c r="B29" s="309"/>
      <c r="C29" s="195"/>
      <c r="D29" s="195"/>
      <c r="E29" s="223"/>
      <c r="F29" s="198"/>
      <c r="G29" s="197"/>
      <c r="H29" s="198"/>
      <c r="I29" s="198"/>
      <c r="J29" s="198"/>
      <c r="K29" s="198"/>
      <c r="L29" s="198"/>
      <c r="M29" s="199"/>
      <c r="N29" s="200">
        <f t="shared" si="1"/>
        <v>0</v>
      </c>
      <c r="O29" s="200">
        <f t="shared" si="2"/>
        <v>0</v>
      </c>
      <c r="P29" s="200">
        <f t="shared" si="3"/>
        <v>0</v>
      </c>
      <c r="Q29" s="200">
        <f t="shared" si="4"/>
        <v>0</v>
      </c>
      <c r="R29" s="200">
        <f t="shared" si="5"/>
        <v>0</v>
      </c>
      <c r="S29" s="200">
        <f t="shared" si="6"/>
        <v>0</v>
      </c>
      <c r="T29" s="194">
        <f t="shared" si="7"/>
        <v>0</v>
      </c>
      <c r="U29" s="194"/>
      <c r="V29" s="323"/>
    </row>
    <row r="30" spans="2:25" s="126" customFormat="1" ht="15" hidden="1" customHeight="1" x14ac:dyDescent="0.2">
      <c r="B30" s="309"/>
      <c r="C30" s="195"/>
      <c r="D30" s="195"/>
      <c r="E30" s="223"/>
      <c r="F30" s="198"/>
      <c r="G30" s="197"/>
      <c r="H30" s="198"/>
      <c r="I30" s="198"/>
      <c r="J30" s="198"/>
      <c r="K30" s="198"/>
      <c r="L30" s="198"/>
      <c r="M30" s="199"/>
      <c r="N30" s="200">
        <f t="shared" si="1"/>
        <v>0</v>
      </c>
      <c r="O30" s="200">
        <f t="shared" si="2"/>
        <v>0</v>
      </c>
      <c r="P30" s="200">
        <f t="shared" si="3"/>
        <v>0</v>
      </c>
      <c r="Q30" s="200">
        <f t="shared" si="4"/>
        <v>0</v>
      </c>
      <c r="R30" s="200">
        <f t="shared" si="5"/>
        <v>0</v>
      </c>
      <c r="S30" s="200">
        <f t="shared" si="6"/>
        <v>0</v>
      </c>
      <c r="T30" s="194">
        <f t="shared" si="7"/>
        <v>0</v>
      </c>
      <c r="U30" s="194"/>
      <c r="V30" s="323"/>
    </row>
    <row r="31" spans="2:25" s="126" customFormat="1" ht="15" hidden="1" customHeight="1" x14ac:dyDescent="0.2">
      <c r="B31" s="309"/>
      <c r="C31" s="195"/>
      <c r="D31" s="195"/>
      <c r="E31" s="223"/>
      <c r="F31" s="198"/>
      <c r="G31" s="197"/>
      <c r="H31" s="198"/>
      <c r="I31" s="198"/>
      <c r="J31" s="198"/>
      <c r="K31" s="198"/>
      <c r="L31" s="198"/>
      <c r="M31" s="199"/>
      <c r="N31" s="200">
        <f t="shared" si="1"/>
        <v>0</v>
      </c>
      <c r="O31" s="200">
        <f t="shared" si="2"/>
        <v>0</v>
      </c>
      <c r="P31" s="200">
        <f t="shared" si="3"/>
        <v>0</v>
      </c>
      <c r="Q31" s="200">
        <f t="shared" si="4"/>
        <v>0</v>
      </c>
      <c r="R31" s="200">
        <f t="shared" si="5"/>
        <v>0</v>
      </c>
      <c r="S31" s="200">
        <f t="shared" si="6"/>
        <v>0</v>
      </c>
      <c r="T31" s="194">
        <f t="shared" si="7"/>
        <v>0</v>
      </c>
      <c r="U31" s="194"/>
      <c r="V31" s="323"/>
    </row>
    <row r="32" spans="2:25" s="126" customFormat="1" ht="15" hidden="1" customHeight="1" x14ac:dyDescent="0.2">
      <c r="B32" s="309"/>
      <c r="C32" s="195"/>
      <c r="D32" s="195"/>
      <c r="E32" s="223"/>
      <c r="F32" s="198"/>
      <c r="G32" s="197"/>
      <c r="H32" s="198"/>
      <c r="I32" s="198"/>
      <c r="J32" s="198"/>
      <c r="K32" s="198"/>
      <c r="L32" s="198"/>
      <c r="M32" s="199"/>
      <c r="N32" s="200">
        <f t="shared" si="1"/>
        <v>0</v>
      </c>
      <c r="O32" s="200">
        <f t="shared" si="2"/>
        <v>0</v>
      </c>
      <c r="P32" s="200">
        <f t="shared" si="3"/>
        <v>0</v>
      </c>
      <c r="Q32" s="200">
        <f t="shared" si="4"/>
        <v>0</v>
      </c>
      <c r="R32" s="200">
        <f t="shared" si="5"/>
        <v>0</v>
      </c>
      <c r="S32" s="200">
        <f t="shared" si="6"/>
        <v>0</v>
      </c>
      <c r="T32" s="194">
        <f t="shared" si="7"/>
        <v>0</v>
      </c>
      <c r="U32" s="194"/>
      <c r="V32" s="323"/>
    </row>
    <row r="33" spans="2:22" s="126" customFormat="1" ht="15" hidden="1" customHeight="1" x14ac:dyDescent="0.2">
      <c r="B33" s="309"/>
      <c r="C33" s="195"/>
      <c r="D33" s="195"/>
      <c r="E33" s="223"/>
      <c r="F33" s="198"/>
      <c r="G33" s="197"/>
      <c r="H33" s="198"/>
      <c r="I33" s="198"/>
      <c r="J33" s="198"/>
      <c r="K33" s="198"/>
      <c r="L33" s="198"/>
      <c r="M33" s="199"/>
      <c r="N33" s="200">
        <f t="shared" si="1"/>
        <v>0</v>
      </c>
      <c r="O33" s="200">
        <f t="shared" si="2"/>
        <v>0</v>
      </c>
      <c r="P33" s="200">
        <f t="shared" si="3"/>
        <v>0</v>
      </c>
      <c r="Q33" s="200">
        <f t="shared" si="4"/>
        <v>0</v>
      </c>
      <c r="R33" s="200">
        <f t="shared" si="5"/>
        <v>0</v>
      </c>
      <c r="S33" s="200">
        <f t="shared" si="6"/>
        <v>0</v>
      </c>
      <c r="T33" s="194">
        <f t="shared" si="7"/>
        <v>0</v>
      </c>
      <c r="U33" s="194"/>
      <c r="V33" s="323"/>
    </row>
    <row r="34" spans="2:22" s="126" customFormat="1" ht="15" hidden="1" customHeight="1" x14ac:dyDescent="0.2">
      <c r="B34" s="309"/>
      <c r="C34" s="195"/>
      <c r="D34" s="195"/>
      <c r="E34" s="223"/>
      <c r="F34" s="198"/>
      <c r="G34" s="197"/>
      <c r="H34" s="198"/>
      <c r="I34" s="198"/>
      <c r="J34" s="198"/>
      <c r="K34" s="198"/>
      <c r="L34" s="198"/>
      <c r="M34" s="199"/>
      <c r="N34" s="200">
        <f t="shared" ref="N34:N186" si="8">F34*(I34*J34*H34)</f>
        <v>0</v>
      </c>
      <c r="O34" s="200">
        <f t="shared" ref="O34:O186" si="9">(($R$8+I34+$R$8)*H34)*F34</f>
        <v>0</v>
      </c>
      <c r="P34" s="200">
        <f t="shared" ref="P34:P186" si="10">F34*((H34*K34)+(H34*L34))</f>
        <v>0</v>
      </c>
      <c r="Q34" s="200">
        <f t="shared" ref="Q34:Q186" si="11">P34</f>
        <v>0</v>
      </c>
      <c r="R34" s="200">
        <f t="shared" ref="R34:R186" si="12">(($R$8+I34+$R$8)*J34*H34)*F34</f>
        <v>0</v>
      </c>
      <c r="S34" s="200">
        <f t="shared" ref="S34:S186" si="13">R34-N34</f>
        <v>0</v>
      </c>
      <c r="T34" s="194">
        <f t="shared" ref="T34:T76" si="14">(R34-(S34*$Y$15))*$Y$17</f>
        <v>0</v>
      </c>
      <c r="U34" s="194"/>
      <c r="V34" s="323"/>
    </row>
    <row r="35" spans="2:22" s="126" customFormat="1" ht="15" hidden="1" customHeight="1" x14ac:dyDescent="0.2">
      <c r="B35" s="309"/>
      <c r="C35" s="195"/>
      <c r="D35" s="195"/>
      <c r="E35" s="223"/>
      <c r="F35" s="198"/>
      <c r="G35" s="197"/>
      <c r="H35" s="198"/>
      <c r="I35" s="198"/>
      <c r="J35" s="198"/>
      <c r="K35" s="198"/>
      <c r="L35" s="198"/>
      <c r="M35" s="199"/>
      <c r="N35" s="200">
        <f t="shared" si="8"/>
        <v>0</v>
      </c>
      <c r="O35" s="200">
        <f t="shared" si="9"/>
        <v>0</v>
      </c>
      <c r="P35" s="200">
        <f t="shared" si="10"/>
        <v>0</v>
      </c>
      <c r="Q35" s="200">
        <f t="shared" si="11"/>
        <v>0</v>
      </c>
      <c r="R35" s="200">
        <f t="shared" si="12"/>
        <v>0</v>
      </c>
      <c r="S35" s="200">
        <f t="shared" si="13"/>
        <v>0</v>
      </c>
      <c r="T35" s="194">
        <f t="shared" si="14"/>
        <v>0</v>
      </c>
      <c r="U35" s="194"/>
      <c r="V35" s="323"/>
    </row>
    <row r="36" spans="2:22" s="126" customFormat="1" ht="15" hidden="1" customHeight="1" x14ac:dyDescent="0.2">
      <c r="B36" s="309"/>
      <c r="C36" s="195"/>
      <c r="D36" s="195"/>
      <c r="E36" s="223"/>
      <c r="F36" s="198"/>
      <c r="G36" s="197"/>
      <c r="H36" s="198"/>
      <c r="I36" s="198"/>
      <c r="J36" s="198"/>
      <c r="K36" s="198"/>
      <c r="L36" s="198"/>
      <c r="M36" s="199"/>
      <c r="N36" s="200">
        <f t="shared" si="8"/>
        <v>0</v>
      </c>
      <c r="O36" s="200">
        <f t="shared" si="9"/>
        <v>0</v>
      </c>
      <c r="P36" s="200">
        <f t="shared" si="10"/>
        <v>0</v>
      </c>
      <c r="Q36" s="200">
        <f t="shared" si="11"/>
        <v>0</v>
      </c>
      <c r="R36" s="200">
        <f t="shared" si="12"/>
        <v>0</v>
      </c>
      <c r="S36" s="200">
        <f t="shared" si="13"/>
        <v>0</v>
      </c>
      <c r="T36" s="194">
        <f t="shared" si="14"/>
        <v>0</v>
      </c>
      <c r="U36" s="194"/>
      <c r="V36" s="323"/>
    </row>
    <row r="37" spans="2:22" s="126" customFormat="1" ht="15" hidden="1" customHeight="1" x14ac:dyDescent="0.2">
      <c r="B37" s="309"/>
      <c r="C37" s="195"/>
      <c r="D37" s="195"/>
      <c r="E37" s="223"/>
      <c r="F37" s="198"/>
      <c r="G37" s="197"/>
      <c r="H37" s="198"/>
      <c r="I37" s="198"/>
      <c r="J37" s="198"/>
      <c r="K37" s="198"/>
      <c r="L37" s="198"/>
      <c r="M37" s="199"/>
      <c r="N37" s="200">
        <f t="shared" si="8"/>
        <v>0</v>
      </c>
      <c r="O37" s="200">
        <f t="shared" si="9"/>
        <v>0</v>
      </c>
      <c r="P37" s="200">
        <f t="shared" si="10"/>
        <v>0</v>
      </c>
      <c r="Q37" s="200">
        <f t="shared" si="11"/>
        <v>0</v>
      </c>
      <c r="R37" s="200">
        <f t="shared" si="12"/>
        <v>0</v>
      </c>
      <c r="S37" s="200">
        <f t="shared" si="13"/>
        <v>0</v>
      </c>
      <c r="T37" s="194">
        <f t="shared" si="14"/>
        <v>0</v>
      </c>
      <c r="U37" s="194"/>
      <c r="V37" s="323"/>
    </row>
    <row r="38" spans="2:22" s="126" customFormat="1" ht="15" hidden="1" customHeight="1" x14ac:dyDescent="0.2">
      <c r="B38" s="309"/>
      <c r="C38" s="195"/>
      <c r="D38" s="195"/>
      <c r="E38" s="223"/>
      <c r="F38" s="198"/>
      <c r="G38" s="197"/>
      <c r="H38" s="198"/>
      <c r="I38" s="198"/>
      <c r="J38" s="198"/>
      <c r="K38" s="198"/>
      <c r="L38" s="198"/>
      <c r="M38" s="199"/>
      <c r="N38" s="200">
        <f t="shared" si="8"/>
        <v>0</v>
      </c>
      <c r="O38" s="200">
        <f t="shared" si="9"/>
        <v>0</v>
      </c>
      <c r="P38" s="200">
        <f t="shared" si="10"/>
        <v>0</v>
      </c>
      <c r="Q38" s="200">
        <f t="shared" si="11"/>
        <v>0</v>
      </c>
      <c r="R38" s="200">
        <f t="shared" si="12"/>
        <v>0</v>
      </c>
      <c r="S38" s="200">
        <f t="shared" si="13"/>
        <v>0</v>
      </c>
      <c r="T38" s="194">
        <f t="shared" si="14"/>
        <v>0</v>
      </c>
      <c r="U38" s="194"/>
      <c r="V38" s="323"/>
    </row>
    <row r="39" spans="2:22" s="126" customFormat="1" ht="15" hidden="1" customHeight="1" x14ac:dyDescent="0.2">
      <c r="B39" s="309"/>
      <c r="C39" s="195"/>
      <c r="D39" s="195"/>
      <c r="E39" s="223"/>
      <c r="F39" s="198"/>
      <c r="G39" s="197"/>
      <c r="H39" s="198"/>
      <c r="I39" s="198"/>
      <c r="J39" s="198"/>
      <c r="K39" s="198"/>
      <c r="L39" s="198"/>
      <c r="M39" s="199"/>
      <c r="N39" s="200">
        <f t="shared" si="8"/>
        <v>0</v>
      </c>
      <c r="O39" s="200">
        <f t="shared" si="9"/>
        <v>0</v>
      </c>
      <c r="P39" s="200">
        <f t="shared" si="10"/>
        <v>0</v>
      </c>
      <c r="Q39" s="200">
        <f t="shared" si="11"/>
        <v>0</v>
      </c>
      <c r="R39" s="200">
        <f t="shared" si="12"/>
        <v>0</v>
      </c>
      <c r="S39" s="200">
        <f t="shared" si="13"/>
        <v>0</v>
      </c>
      <c r="T39" s="194">
        <f t="shared" si="14"/>
        <v>0</v>
      </c>
      <c r="U39" s="194"/>
      <c r="V39" s="323"/>
    </row>
    <row r="40" spans="2:22" s="126" customFormat="1" ht="15" hidden="1" customHeight="1" x14ac:dyDescent="0.2">
      <c r="B40" s="309"/>
      <c r="C40" s="195"/>
      <c r="D40" s="195"/>
      <c r="E40" s="223"/>
      <c r="F40" s="198"/>
      <c r="G40" s="197"/>
      <c r="H40" s="198"/>
      <c r="I40" s="198"/>
      <c r="J40" s="198"/>
      <c r="K40" s="198"/>
      <c r="L40" s="198"/>
      <c r="M40" s="199"/>
      <c r="N40" s="200">
        <f t="shared" si="8"/>
        <v>0</v>
      </c>
      <c r="O40" s="200">
        <f t="shared" si="9"/>
        <v>0</v>
      </c>
      <c r="P40" s="200">
        <f t="shared" si="10"/>
        <v>0</v>
      </c>
      <c r="Q40" s="200">
        <f t="shared" si="11"/>
        <v>0</v>
      </c>
      <c r="R40" s="200">
        <f t="shared" si="12"/>
        <v>0</v>
      </c>
      <c r="S40" s="200">
        <f t="shared" si="13"/>
        <v>0</v>
      </c>
      <c r="T40" s="194">
        <f t="shared" si="14"/>
        <v>0</v>
      </c>
      <c r="U40" s="194"/>
      <c r="V40" s="323"/>
    </row>
    <row r="41" spans="2:22" s="126" customFormat="1" ht="15" hidden="1" customHeight="1" x14ac:dyDescent="0.2">
      <c r="B41" s="309"/>
      <c r="C41" s="195"/>
      <c r="D41" s="195"/>
      <c r="E41" s="223"/>
      <c r="F41" s="198"/>
      <c r="G41" s="197"/>
      <c r="H41" s="198"/>
      <c r="I41" s="198"/>
      <c r="J41" s="198"/>
      <c r="K41" s="198"/>
      <c r="L41" s="198"/>
      <c r="M41" s="199"/>
      <c r="N41" s="200">
        <f t="shared" si="8"/>
        <v>0</v>
      </c>
      <c r="O41" s="200">
        <f t="shared" si="9"/>
        <v>0</v>
      </c>
      <c r="P41" s="200">
        <f t="shared" si="10"/>
        <v>0</v>
      </c>
      <c r="Q41" s="200">
        <f t="shared" si="11"/>
        <v>0</v>
      </c>
      <c r="R41" s="200">
        <f t="shared" si="12"/>
        <v>0</v>
      </c>
      <c r="S41" s="200">
        <f t="shared" si="13"/>
        <v>0</v>
      </c>
      <c r="T41" s="194">
        <f t="shared" si="14"/>
        <v>0</v>
      </c>
      <c r="U41" s="194"/>
      <c r="V41" s="323"/>
    </row>
    <row r="42" spans="2:22" s="126" customFormat="1" ht="15" hidden="1" customHeight="1" x14ac:dyDescent="0.2">
      <c r="B42" s="309"/>
      <c r="C42" s="195"/>
      <c r="D42" s="195"/>
      <c r="E42" s="223"/>
      <c r="F42" s="198"/>
      <c r="G42" s="197"/>
      <c r="H42" s="198"/>
      <c r="I42" s="198"/>
      <c r="J42" s="198"/>
      <c r="K42" s="198"/>
      <c r="L42" s="198"/>
      <c r="M42" s="199"/>
      <c r="N42" s="200">
        <f t="shared" si="8"/>
        <v>0</v>
      </c>
      <c r="O42" s="200">
        <f t="shared" si="9"/>
        <v>0</v>
      </c>
      <c r="P42" s="200">
        <f t="shared" si="10"/>
        <v>0</v>
      </c>
      <c r="Q42" s="200">
        <f t="shared" si="11"/>
        <v>0</v>
      </c>
      <c r="R42" s="200">
        <f t="shared" si="12"/>
        <v>0</v>
      </c>
      <c r="S42" s="200">
        <f t="shared" si="13"/>
        <v>0</v>
      </c>
      <c r="T42" s="194">
        <f t="shared" si="14"/>
        <v>0</v>
      </c>
      <c r="U42" s="194"/>
      <c r="V42" s="323"/>
    </row>
    <row r="43" spans="2:22" s="126" customFormat="1" ht="15" hidden="1" customHeight="1" x14ac:dyDescent="0.2">
      <c r="B43" s="309"/>
      <c r="C43" s="195"/>
      <c r="D43" s="195"/>
      <c r="E43" s="223"/>
      <c r="F43" s="198"/>
      <c r="G43" s="197"/>
      <c r="H43" s="198"/>
      <c r="I43" s="198"/>
      <c r="J43" s="198"/>
      <c r="K43" s="198"/>
      <c r="L43" s="198"/>
      <c r="M43" s="199"/>
      <c r="N43" s="200">
        <f t="shared" si="8"/>
        <v>0</v>
      </c>
      <c r="O43" s="200">
        <f t="shared" si="9"/>
        <v>0</v>
      </c>
      <c r="P43" s="200">
        <f t="shared" si="10"/>
        <v>0</v>
      </c>
      <c r="Q43" s="200">
        <f t="shared" si="11"/>
        <v>0</v>
      </c>
      <c r="R43" s="200">
        <f t="shared" si="12"/>
        <v>0</v>
      </c>
      <c r="S43" s="200">
        <f t="shared" si="13"/>
        <v>0</v>
      </c>
      <c r="T43" s="194">
        <f t="shared" si="14"/>
        <v>0</v>
      </c>
      <c r="U43" s="194"/>
      <c r="V43" s="323"/>
    </row>
    <row r="44" spans="2:22" s="126" customFormat="1" ht="15" customHeight="1" x14ac:dyDescent="0.2">
      <c r="B44" s="309"/>
      <c r="C44" s="195"/>
      <c r="D44" s="195"/>
      <c r="E44" s="223"/>
      <c r="F44" s="198"/>
      <c r="G44" s="197"/>
      <c r="H44" s="198"/>
      <c r="I44" s="198"/>
      <c r="J44" s="198"/>
      <c r="K44" s="198"/>
      <c r="L44" s="198"/>
      <c r="M44" s="199"/>
      <c r="N44" s="200">
        <f t="shared" si="8"/>
        <v>0</v>
      </c>
      <c r="O44" s="200">
        <f t="shared" si="9"/>
        <v>0</v>
      </c>
      <c r="P44" s="200">
        <f t="shared" si="10"/>
        <v>0</v>
      </c>
      <c r="Q44" s="200">
        <f t="shared" si="11"/>
        <v>0</v>
      </c>
      <c r="R44" s="200">
        <f t="shared" si="12"/>
        <v>0</v>
      </c>
      <c r="S44" s="200">
        <f t="shared" si="13"/>
        <v>0</v>
      </c>
      <c r="T44" s="194">
        <f t="shared" si="14"/>
        <v>0</v>
      </c>
      <c r="U44" s="194"/>
      <c r="V44" s="323"/>
    </row>
    <row r="45" spans="2:22" s="126" customFormat="1" ht="15" hidden="1" customHeight="1" x14ac:dyDescent="0.2">
      <c r="B45" s="309"/>
      <c r="C45" s="195"/>
      <c r="D45" s="195"/>
      <c r="E45" s="223"/>
      <c r="F45" s="198"/>
      <c r="G45" s="197"/>
      <c r="H45" s="198"/>
      <c r="I45" s="198"/>
      <c r="J45" s="198"/>
      <c r="K45" s="198"/>
      <c r="L45" s="198"/>
      <c r="M45" s="199"/>
      <c r="N45" s="200">
        <f t="shared" si="8"/>
        <v>0</v>
      </c>
      <c r="O45" s="200">
        <f t="shared" si="9"/>
        <v>0</v>
      </c>
      <c r="P45" s="200">
        <f t="shared" si="10"/>
        <v>0</v>
      </c>
      <c r="Q45" s="200">
        <f t="shared" si="11"/>
        <v>0</v>
      </c>
      <c r="R45" s="200">
        <f t="shared" si="12"/>
        <v>0</v>
      </c>
      <c r="S45" s="200">
        <f t="shared" si="13"/>
        <v>0</v>
      </c>
      <c r="T45" s="194">
        <f t="shared" si="14"/>
        <v>0</v>
      </c>
      <c r="U45" s="194"/>
      <c r="V45" s="323"/>
    </row>
    <row r="46" spans="2:22" s="126" customFormat="1" ht="15" hidden="1" customHeight="1" x14ac:dyDescent="0.2">
      <c r="B46" s="309"/>
      <c r="C46" s="195"/>
      <c r="D46" s="195"/>
      <c r="E46" s="223"/>
      <c r="F46" s="198"/>
      <c r="G46" s="197"/>
      <c r="H46" s="198"/>
      <c r="I46" s="198"/>
      <c r="J46" s="198"/>
      <c r="K46" s="198"/>
      <c r="L46" s="198"/>
      <c r="M46" s="199"/>
      <c r="N46" s="200">
        <f t="shared" si="8"/>
        <v>0</v>
      </c>
      <c r="O46" s="200">
        <f t="shared" si="9"/>
        <v>0</v>
      </c>
      <c r="P46" s="200">
        <f t="shared" si="10"/>
        <v>0</v>
      </c>
      <c r="Q46" s="200">
        <f t="shared" si="11"/>
        <v>0</v>
      </c>
      <c r="R46" s="200">
        <f t="shared" si="12"/>
        <v>0</v>
      </c>
      <c r="S46" s="200">
        <f t="shared" si="13"/>
        <v>0</v>
      </c>
      <c r="T46" s="194">
        <f t="shared" si="14"/>
        <v>0</v>
      </c>
      <c r="U46" s="194"/>
      <c r="V46" s="323"/>
    </row>
    <row r="47" spans="2:22" s="126" customFormat="1" ht="15" hidden="1" customHeight="1" x14ac:dyDescent="0.2">
      <c r="B47" s="309"/>
      <c r="C47" s="195"/>
      <c r="D47" s="195"/>
      <c r="E47" s="223"/>
      <c r="F47" s="198"/>
      <c r="G47" s="197"/>
      <c r="H47" s="198"/>
      <c r="I47" s="198"/>
      <c r="J47" s="198"/>
      <c r="K47" s="198"/>
      <c r="L47" s="198"/>
      <c r="M47" s="199"/>
      <c r="N47" s="200">
        <f t="shared" si="8"/>
        <v>0</v>
      </c>
      <c r="O47" s="200">
        <f t="shared" si="9"/>
        <v>0</v>
      </c>
      <c r="P47" s="200">
        <f t="shared" si="10"/>
        <v>0</v>
      </c>
      <c r="Q47" s="200">
        <f t="shared" si="11"/>
        <v>0</v>
      </c>
      <c r="R47" s="200">
        <f t="shared" si="12"/>
        <v>0</v>
      </c>
      <c r="S47" s="200">
        <f t="shared" si="13"/>
        <v>0</v>
      </c>
      <c r="T47" s="194">
        <f t="shared" si="14"/>
        <v>0</v>
      </c>
      <c r="U47" s="194"/>
      <c r="V47" s="323"/>
    </row>
    <row r="48" spans="2:22" s="126" customFormat="1" ht="15" hidden="1" customHeight="1" x14ac:dyDescent="0.2">
      <c r="B48" s="309"/>
      <c r="C48" s="195"/>
      <c r="D48" s="195"/>
      <c r="E48" s="223"/>
      <c r="F48" s="198"/>
      <c r="G48" s="197"/>
      <c r="H48" s="198"/>
      <c r="I48" s="198"/>
      <c r="J48" s="198"/>
      <c r="K48" s="198"/>
      <c r="L48" s="198"/>
      <c r="M48" s="199"/>
      <c r="N48" s="200">
        <f t="shared" si="8"/>
        <v>0</v>
      </c>
      <c r="O48" s="200">
        <f t="shared" si="9"/>
        <v>0</v>
      </c>
      <c r="P48" s="200">
        <f t="shared" si="10"/>
        <v>0</v>
      </c>
      <c r="Q48" s="200">
        <f t="shared" si="11"/>
        <v>0</v>
      </c>
      <c r="R48" s="200">
        <f t="shared" si="12"/>
        <v>0</v>
      </c>
      <c r="S48" s="200">
        <f t="shared" si="13"/>
        <v>0</v>
      </c>
      <c r="T48" s="194">
        <f t="shared" si="14"/>
        <v>0</v>
      </c>
      <c r="U48" s="194"/>
      <c r="V48" s="323"/>
    </row>
    <row r="49" spans="2:22" s="126" customFormat="1" ht="15" hidden="1" customHeight="1" x14ac:dyDescent="0.2">
      <c r="B49" s="309"/>
      <c r="C49" s="195"/>
      <c r="D49" s="195"/>
      <c r="E49" s="223"/>
      <c r="F49" s="198"/>
      <c r="G49" s="197"/>
      <c r="H49" s="198"/>
      <c r="I49" s="198"/>
      <c r="J49" s="198"/>
      <c r="K49" s="198"/>
      <c r="L49" s="198"/>
      <c r="M49" s="199"/>
      <c r="N49" s="200">
        <f t="shared" si="8"/>
        <v>0</v>
      </c>
      <c r="O49" s="200">
        <f t="shared" si="9"/>
        <v>0</v>
      </c>
      <c r="P49" s="200">
        <f t="shared" si="10"/>
        <v>0</v>
      </c>
      <c r="Q49" s="200">
        <f t="shared" si="11"/>
        <v>0</v>
      </c>
      <c r="R49" s="200">
        <f t="shared" si="12"/>
        <v>0</v>
      </c>
      <c r="S49" s="200">
        <f t="shared" si="13"/>
        <v>0</v>
      </c>
      <c r="T49" s="194">
        <f t="shared" si="14"/>
        <v>0</v>
      </c>
      <c r="U49" s="194"/>
      <c r="V49" s="323"/>
    </row>
    <row r="50" spans="2:22" s="126" customFormat="1" ht="15" hidden="1" customHeight="1" x14ac:dyDescent="0.2">
      <c r="B50" s="309"/>
      <c r="C50" s="195"/>
      <c r="D50" s="195"/>
      <c r="E50" s="223"/>
      <c r="F50" s="198"/>
      <c r="G50" s="197"/>
      <c r="H50" s="198"/>
      <c r="I50" s="198"/>
      <c r="J50" s="198"/>
      <c r="K50" s="198"/>
      <c r="L50" s="198"/>
      <c r="M50" s="199"/>
      <c r="N50" s="200">
        <f t="shared" si="8"/>
        <v>0</v>
      </c>
      <c r="O50" s="200">
        <f t="shared" si="9"/>
        <v>0</v>
      </c>
      <c r="P50" s="200">
        <f t="shared" si="10"/>
        <v>0</v>
      </c>
      <c r="Q50" s="200">
        <f t="shared" si="11"/>
        <v>0</v>
      </c>
      <c r="R50" s="200">
        <f t="shared" si="12"/>
        <v>0</v>
      </c>
      <c r="S50" s="200">
        <f t="shared" si="13"/>
        <v>0</v>
      </c>
      <c r="T50" s="194">
        <f t="shared" si="14"/>
        <v>0</v>
      </c>
      <c r="U50" s="194"/>
      <c r="V50" s="323"/>
    </row>
    <row r="51" spans="2:22" s="126" customFormat="1" ht="15" hidden="1" customHeight="1" x14ac:dyDescent="0.2">
      <c r="B51" s="309"/>
      <c r="C51" s="195"/>
      <c r="D51" s="195"/>
      <c r="E51" s="223"/>
      <c r="F51" s="198"/>
      <c r="G51" s="197"/>
      <c r="H51" s="198"/>
      <c r="I51" s="198"/>
      <c r="J51" s="198"/>
      <c r="K51" s="198"/>
      <c r="L51" s="198"/>
      <c r="M51" s="199"/>
      <c r="N51" s="200">
        <f t="shared" ref="N51:N60" si="15">F51*(I51*J51*H51)</f>
        <v>0</v>
      </c>
      <c r="O51" s="200">
        <f t="shared" ref="O51:O60" si="16">(($R$8+I51+$R$8)*H51)*F51</f>
        <v>0</v>
      </c>
      <c r="P51" s="200">
        <f t="shared" ref="P51:P60" si="17">F51*((H51*K51)+(H51*L51))</f>
        <v>0</v>
      </c>
      <c r="Q51" s="200">
        <f t="shared" si="11"/>
        <v>0</v>
      </c>
      <c r="R51" s="200">
        <f t="shared" ref="R51:R60" si="18">(($R$8+I51+$R$8)*J51*H51)*F51</f>
        <v>0</v>
      </c>
      <c r="S51" s="200">
        <f t="shared" ref="S51:S60" si="19">R51-N51</f>
        <v>0</v>
      </c>
      <c r="T51" s="194">
        <f t="shared" si="14"/>
        <v>0</v>
      </c>
      <c r="U51" s="194"/>
      <c r="V51" s="323"/>
    </row>
    <row r="52" spans="2:22" s="126" customFormat="1" ht="15" hidden="1" customHeight="1" x14ac:dyDescent="0.2">
      <c r="B52" s="309"/>
      <c r="C52" s="195"/>
      <c r="D52" s="195"/>
      <c r="E52" s="223"/>
      <c r="F52" s="198"/>
      <c r="G52" s="197"/>
      <c r="H52" s="198"/>
      <c r="I52" s="198"/>
      <c r="J52" s="198"/>
      <c r="K52" s="198"/>
      <c r="L52" s="198"/>
      <c r="M52" s="199"/>
      <c r="N52" s="200">
        <f t="shared" si="15"/>
        <v>0</v>
      </c>
      <c r="O52" s="200">
        <f t="shared" si="16"/>
        <v>0</v>
      </c>
      <c r="P52" s="200">
        <f t="shared" si="17"/>
        <v>0</v>
      </c>
      <c r="Q52" s="200">
        <f t="shared" si="11"/>
        <v>0</v>
      </c>
      <c r="R52" s="200">
        <f t="shared" si="18"/>
        <v>0</v>
      </c>
      <c r="S52" s="200">
        <f t="shared" si="19"/>
        <v>0</v>
      </c>
      <c r="T52" s="194">
        <f t="shared" si="14"/>
        <v>0</v>
      </c>
      <c r="U52" s="194"/>
      <c r="V52" s="323"/>
    </row>
    <row r="53" spans="2:22" s="126" customFormat="1" ht="15" hidden="1" customHeight="1" x14ac:dyDescent="0.2">
      <c r="B53" s="309"/>
      <c r="C53" s="195"/>
      <c r="D53" s="195"/>
      <c r="E53" s="223"/>
      <c r="F53" s="198"/>
      <c r="G53" s="197"/>
      <c r="H53" s="198"/>
      <c r="I53" s="198"/>
      <c r="J53" s="198"/>
      <c r="K53" s="198"/>
      <c r="L53" s="198"/>
      <c r="M53" s="199"/>
      <c r="N53" s="200">
        <f t="shared" si="15"/>
        <v>0</v>
      </c>
      <c r="O53" s="200">
        <f t="shared" si="16"/>
        <v>0</v>
      </c>
      <c r="P53" s="200">
        <f t="shared" si="17"/>
        <v>0</v>
      </c>
      <c r="Q53" s="200">
        <f t="shared" si="11"/>
        <v>0</v>
      </c>
      <c r="R53" s="200">
        <f t="shared" si="18"/>
        <v>0</v>
      </c>
      <c r="S53" s="200">
        <f t="shared" si="19"/>
        <v>0</v>
      </c>
      <c r="T53" s="194">
        <f t="shared" si="14"/>
        <v>0</v>
      </c>
      <c r="U53" s="194"/>
      <c r="V53" s="323"/>
    </row>
    <row r="54" spans="2:22" s="126" customFormat="1" ht="15" hidden="1" customHeight="1" x14ac:dyDescent="0.2">
      <c r="B54" s="309"/>
      <c r="C54" s="195"/>
      <c r="D54" s="195"/>
      <c r="E54" s="223"/>
      <c r="F54" s="198"/>
      <c r="G54" s="197"/>
      <c r="H54" s="198"/>
      <c r="I54" s="198"/>
      <c r="J54" s="198"/>
      <c r="K54" s="198"/>
      <c r="L54" s="198"/>
      <c r="M54" s="199"/>
      <c r="N54" s="200">
        <f t="shared" si="15"/>
        <v>0</v>
      </c>
      <c r="O54" s="200">
        <f t="shared" si="16"/>
        <v>0</v>
      </c>
      <c r="P54" s="200">
        <f t="shared" si="17"/>
        <v>0</v>
      </c>
      <c r="Q54" s="200">
        <f t="shared" si="11"/>
        <v>0</v>
      </c>
      <c r="R54" s="200">
        <f t="shared" si="18"/>
        <v>0</v>
      </c>
      <c r="S54" s="200">
        <f t="shared" si="19"/>
        <v>0</v>
      </c>
      <c r="T54" s="194">
        <f t="shared" si="14"/>
        <v>0</v>
      </c>
      <c r="U54" s="194"/>
      <c r="V54" s="323"/>
    </row>
    <row r="55" spans="2:22" s="126" customFormat="1" ht="15" hidden="1" customHeight="1" x14ac:dyDescent="0.2">
      <c r="B55" s="309"/>
      <c r="C55" s="195"/>
      <c r="D55" s="195"/>
      <c r="E55" s="223"/>
      <c r="F55" s="198"/>
      <c r="G55" s="197"/>
      <c r="H55" s="198"/>
      <c r="I55" s="198"/>
      <c r="J55" s="198"/>
      <c r="K55" s="198"/>
      <c r="L55" s="198"/>
      <c r="M55" s="199"/>
      <c r="N55" s="200">
        <f t="shared" si="15"/>
        <v>0</v>
      </c>
      <c r="O55" s="200">
        <f t="shared" si="16"/>
        <v>0</v>
      </c>
      <c r="P55" s="200">
        <f t="shared" si="17"/>
        <v>0</v>
      </c>
      <c r="Q55" s="200">
        <f t="shared" si="11"/>
        <v>0</v>
      </c>
      <c r="R55" s="200">
        <f t="shared" si="18"/>
        <v>0</v>
      </c>
      <c r="S55" s="200">
        <f t="shared" si="19"/>
        <v>0</v>
      </c>
      <c r="T55" s="194">
        <f t="shared" si="14"/>
        <v>0</v>
      </c>
      <c r="U55" s="194"/>
      <c r="V55" s="323"/>
    </row>
    <row r="56" spans="2:22" s="126" customFormat="1" ht="15" hidden="1" customHeight="1" x14ac:dyDescent="0.2">
      <c r="B56" s="309"/>
      <c r="C56" s="195"/>
      <c r="D56" s="195"/>
      <c r="E56" s="223"/>
      <c r="F56" s="198"/>
      <c r="G56" s="197"/>
      <c r="H56" s="198"/>
      <c r="I56" s="198"/>
      <c r="J56" s="198"/>
      <c r="K56" s="198"/>
      <c r="L56" s="198"/>
      <c r="M56" s="199"/>
      <c r="N56" s="200">
        <f t="shared" si="15"/>
        <v>0</v>
      </c>
      <c r="O56" s="200">
        <f t="shared" si="16"/>
        <v>0</v>
      </c>
      <c r="P56" s="200">
        <f t="shared" si="17"/>
        <v>0</v>
      </c>
      <c r="Q56" s="200">
        <f t="shared" si="11"/>
        <v>0</v>
      </c>
      <c r="R56" s="200">
        <f t="shared" si="18"/>
        <v>0</v>
      </c>
      <c r="S56" s="200">
        <f t="shared" si="19"/>
        <v>0</v>
      </c>
      <c r="T56" s="194">
        <f t="shared" si="14"/>
        <v>0</v>
      </c>
      <c r="U56" s="194"/>
      <c r="V56" s="323"/>
    </row>
    <row r="57" spans="2:22" s="126" customFormat="1" ht="15" hidden="1" customHeight="1" x14ac:dyDescent="0.2">
      <c r="B57" s="309"/>
      <c r="C57" s="195"/>
      <c r="D57" s="195"/>
      <c r="E57" s="223"/>
      <c r="F57" s="198"/>
      <c r="G57" s="197"/>
      <c r="H57" s="198"/>
      <c r="I57" s="198"/>
      <c r="J57" s="198"/>
      <c r="K57" s="198"/>
      <c r="L57" s="198"/>
      <c r="M57" s="199"/>
      <c r="N57" s="200">
        <f t="shared" si="15"/>
        <v>0</v>
      </c>
      <c r="O57" s="200">
        <f t="shared" si="16"/>
        <v>0</v>
      </c>
      <c r="P57" s="200">
        <f t="shared" si="17"/>
        <v>0</v>
      </c>
      <c r="Q57" s="200">
        <f t="shared" si="11"/>
        <v>0</v>
      </c>
      <c r="R57" s="200">
        <f t="shared" si="18"/>
        <v>0</v>
      </c>
      <c r="S57" s="200">
        <f t="shared" si="19"/>
        <v>0</v>
      </c>
      <c r="T57" s="194">
        <f t="shared" si="14"/>
        <v>0</v>
      </c>
      <c r="U57" s="194"/>
      <c r="V57" s="323"/>
    </row>
    <row r="58" spans="2:22" s="126" customFormat="1" ht="15" hidden="1" customHeight="1" x14ac:dyDescent="0.2">
      <c r="B58" s="309"/>
      <c r="C58" s="195"/>
      <c r="D58" s="195"/>
      <c r="E58" s="223"/>
      <c r="F58" s="198"/>
      <c r="G58" s="197"/>
      <c r="H58" s="198"/>
      <c r="I58" s="198"/>
      <c r="J58" s="198"/>
      <c r="K58" s="198"/>
      <c r="L58" s="198"/>
      <c r="M58" s="199"/>
      <c r="N58" s="200">
        <f t="shared" si="15"/>
        <v>0</v>
      </c>
      <c r="O58" s="200">
        <f t="shared" si="16"/>
        <v>0</v>
      </c>
      <c r="P58" s="200">
        <f t="shared" si="17"/>
        <v>0</v>
      </c>
      <c r="Q58" s="200">
        <f t="shared" si="11"/>
        <v>0</v>
      </c>
      <c r="R58" s="200">
        <f t="shared" si="18"/>
        <v>0</v>
      </c>
      <c r="S58" s="200">
        <f t="shared" si="19"/>
        <v>0</v>
      </c>
      <c r="T58" s="194">
        <f t="shared" si="14"/>
        <v>0</v>
      </c>
      <c r="U58" s="194"/>
      <c r="V58" s="323"/>
    </row>
    <row r="59" spans="2:22" s="126" customFormat="1" ht="15" hidden="1" customHeight="1" x14ac:dyDescent="0.2">
      <c r="B59" s="309"/>
      <c r="C59" s="195"/>
      <c r="D59" s="195"/>
      <c r="E59" s="223"/>
      <c r="F59" s="198"/>
      <c r="G59" s="197"/>
      <c r="H59" s="198"/>
      <c r="I59" s="198"/>
      <c r="J59" s="198"/>
      <c r="K59" s="198"/>
      <c r="L59" s="198"/>
      <c r="M59" s="199"/>
      <c r="N59" s="200">
        <f t="shared" si="15"/>
        <v>0</v>
      </c>
      <c r="O59" s="200">
        <f t="shared" si="16"/>
        <v>0</v>
      </c>
      <c r="P59" s="200">
        <f t="shared" si="17"/>
        <v>0</v>
      </c>
      <c r="Q59" s="200">
        <f t="shared" si="11"/>
        <v>0</v>
      </c>
      <c r="R59" s="200">
        <f t="shared" si="18"/>
        <v>0</v>
      </c>
      <c r="S59" s="200">
        <f t="shared" si="19"/>
        <v>0</v>
      </c>
      <c r="T59" s="194">
        <f t="shared" si="14"/>
        <v>0</v>
      </c>
      <c r="U59" s="194"/>
      <c r="V59" s="323"/>
    </row>
    <row r="60" spans="2:22" s="126" customFormat="1" ht="15" hidden="1" customHeight="1" x14ac:dyDescent="0.2">
      <c r="B60" s="309"/>
      <c r="C60" s="195"/>
      <c r="D60" s="195"/>
      <c r="E60" s="223"/>
      <c r="F60" s="198"/>
      <c r="G60" s="197"/>
      <c r="H60" s="198"/>
      <c r="I60" s="198"/>
      <c r="J60" s="198"/>
      <c r="K60" s="198"/>
      <c r="L60" s="198"/>
      <c r="M60" s="199"/>
      <c r="N60" s="200">
        <f t="shared" si="15"/>
        <v>0</v>
      </c>
      <c r="O60" s="200">
        <f t="shared" si="16"/>
        <v>0</v>
      </c>
      <c r="P60" s="200">
        <f t="shared" si="17"/>
        <v>0</v>
      </c>
      <c r="Q60" s="200">
        <f t="shared" si="11"/>
        <v>0</v>
      </c>
      <c r="R60" s="200">
        <f t="shared" si="18"/>
        <v>0</v>
      </c>
      <c r="S60" s="200">
        <f t="shared" si="19"/>
        <v>0</v>
      </c>
      <c r="T60" s="194">
        <f t="shared" si="14"/>
        <v>0</v>
      </c>
      <c r="U60" s="194"/>
      <c r="V60" s="323"/>
    </row>
    <row r="61" spans="2:22" s="126" customFormat="1" ht="15" hidden="1" customHeight="1" x14ac:dyDescent="0.2">
      <c r="B61" s="309"/>
      <c r="C61" s="195"/>
      <c r="D61" s="195"/>
      <c r="E61" s="223"/>
      <c r="F61" s="198"/>
      <c r="G61" s="197"/>
      <c r="H61" s="198"/>
      <c r="I61" s="198"/>
      <c r="J61" s="198"/>
      <c r="K61" s="198"/>
      <c r="L61" s="198"/>
      <c r="M61" s="199"/>
      <c r="N61" s="200">
        <f t="shared" ref="N61:N66" si="20">F61*(I61*J61*H61)</f>
        <v>0</v>
      </c>
      <c r="O61" s="200">
        <f t="shared" ref="O61:O66" si="21">(($R$8+I61+$R$8)*H61)*F61</f>
        <v>0</v>
      </c>
      <c r="P61" s="200">
        <f t="shared" ref="P61:P66" si="22">F61*((H61*K61)+(H61*L61))</f>
        <v>0</v>
      </c>
      <c r="Q61" s="200">
        <f t="shared" si="11"/>
        <v>0</v>
      </c>
      <c r="R61" s="200">
        <f t="shared" ref="R61:R66" si="23">(($R$8+I61+$R$8)*J61*H61)*F61</f>
        <v>0</v>
      </c>
      <c r="S61" s="200">
        <f t="shared" ref="S61:S66" si="24">R61-N61</f>
        <v>0</v>
      </c>
      <c r="T61" s="194">
        <f t="shared" si="14"/>
        <v>0</v>
      </c>
      <c r="U61" s="194"/>
      <c r="V61" s="323"/>
    </row>
    <row r="62" spans="2:22" s="126" customFormat="1" ht="15" hidden="1" customHeight="1" x14ac:dyDescent="0.2">
      <c r="B62" s="309"/>
      <c r="C62" s="195"/>
      <c r="D62" s="195"/>
      <c r="E62" s="223"/>
      <c r="F62" s="198"/>
      <c r="G62" s="197"/>
      <c r="H62" s="198"/>
      <c r="I62" s="198"/>
      <c r="J62" s="198"/>
      <c r="K62" s="198"/>
      <c r="L62" s="198"/>
      <c r="M62" s="199"/>
      <c r="N62" s="200">
        <f t="shared" si="20"/>
        <v>0</v>
      </c>
      <c r="O62" s="200">
        <f t="shared" si="21"/>
        <v>0</v>
      </c>
      <c r="P62" s="200">
        <f t="shared" si="22"/>
        <v>0</v>
      </c>
      <c r="Q62" s="200">
        <f t="shared" si="11"/>
        <v>0</v>
      </c>
      <c r="R62" s="200">
        <f t="shared" si="23"/>
        <v>0</v>
      </c>
      <c r="S62" s="200">
        <f t="shared" si="24"/>
        <v>0</v>
      </c>
      <c r="T62" s="194">
        <f t="shared" si="14"/>
        <v>0</v>
      </c>
      <c r="U62" s="194"/>
      <c r="V62" s="323"/>
    </row>
    <row r="63" spans="2:22" s="126" customFormat="1" ht="15" hidden="1" customHeight="1" x14ac:dyDescent="0.2">
      <c r="B63" s="309"/>
      <c r="C63" s="195"/>
      <c r="D63" s="195"/>
      <c r="E63" s="223"/>
      <c r="F63" s="198"/>
      <c r="G63" s="197"/>
      <c r="H63" s="198"/>
      <c r="I63" s="198"/>
      <c r="J63" s="198"/>
      <c r="K63" s="198"/>
      <c r="L63" s="198"/>
      <c r="M63" s="199"/>
      <c r="N63" s="200">
        <f t="shared" si="20"/>
        <v>0</v>
      </c>
      <c r="O63" s="200">
        <f t="shared" si="21"/>
        <v>0</v>
      </c>
      <c r="P63" s="200">
        <f t="shared" si="22"/>
        <v>0</v>
      </c>
      <c r="Q63" s="200">
        <f t="shared" si="11"/>
        <v>0</v>
      </c>
      <c r="R63" s="200">
        <f t="shared" si="23"/>
        <v>0</v>
      </c>
      <c r="S63" s="200">
        <f t="shared" si="24"/>
        <v>0</v>
      </c>
      <c r="T63" s="194">
        <f t="shared" si="14"/>
        <v>0</v>
      </c>
      <c r="U63" s="194"/>
      <c r="V63" s="323"/>
    </row>
    <row r="64" spans="2:22" s="126" customFormat="1" ht="15" hidden="1" customHeight="1" x14ac:dyDescent="0.2">
      <c r="B64" s="309"/>
      <c r="C64" s="195"/>
      <c r="D64" s="195"/>
      <c r="E64" s="223"/>
      <c r="F64" s="198"/>
      <c r="G64" s="197"/>
      <c r="H64" s="198"/>
      <c r="I64" s="198"/>
      <c r="J64" s="198"/>
      <c r="K64" s="198"/>
      <c r="L64" s="198"/>
      <c r="M64" s="199"/>
      <c r="N64" s="200">
        <f t="shared" si="20"/>
        <v>0</v>
      </c>
      <c r="O64" s="200">
        <f t="shared" si="21"/>
        <v>0</v>
      </c>
      <c r="P64" s="200">
        <f t="shared" si="22"/>
        <v>0</v>
      </c>
      <c r="Q64" s="200">
        <f t="shared" si="11"/>
        <v>0</v>
      </c>
      <c r="R64" s="200">
        <f t="shared" si="23"/>
        <v>0</v>
      </c>
      <c r="S64" s="200">
        <f t="shared" si="24"/>
        <v>0</v>
      </c>
      <c r="T64" s="194">
        <f t="shared" si="14"/>
        <v>0</v>
      </c>
      <c r="U64" s="194"/>
      <c r="V64" s="323"/>
    </row>
    <row r="65" spans="2:22" s="126" customFormat="1" ht="15" hidden="1" customHeight="1" x14ac:dyDescent="0.2">
      <c r="B65" s="309"/>
      <c r="C65" s="195"/>
      <c r="D65" s="195"/>
      <c r="E65" s="223"/>
      <c r="F65" s="198"/>
      <c r="G65" s="197"/>
      <c r="H65" s="198"/>
      <c r="I65" s="198"/>
      <c r="J65" s="198"/>
      <c r="K65" s="198"/>
      <c r="L65" s="198"/>
      <c r="M65" s="199"/>
      <c r="N65" s="200">
        <f t="shared" si="20"/>
        <v>0</v>
      </c>
      <c r="O65" s="200">
        <f t="shared" si="21"/>
        <v>0</v>
      </c>
      <c r="P65" s="200">
        <f t="shared" si="22"/>
        <v>0</v>
      </c>
      <c r="Q65" s="200">
        <f t="shared" si="11"/>
        <v>0</v>
      </c>
      <c r="R65" s="200">
        <f t="shared" si="23"/>
        <v>0</v>
      </c>
      <c r="S65" s="200">
        <f t="shared" si="24"/>
        <v>0</v>
      </c>
      <c r="T65" s="194">
        <f t="shared" si="14"/>
        <v>0</v>
      </c>
      <c r="U65" s="194"/>
      <c r="V65" s="323"/>
    </row>
    <row r="66" spans="2:22" s="126" customFormat="1" ht="15" hidden="1" customHeight="1" x14ac:dyDescent="0.2">
      <c r="B66" s="309"/>
      <c r="C66" s="195"/>
      <c r="D66" s="195"/>
      <c r="E66" s="223"/>
      <c r="F66" s="198"/>
      <c r="G66" s="197"/>
      <c r="H66" s="198"/>
      <c r="I66" s="198"/>
      <c r="J66" s="198"/>
      <c r="K66" s="198"/>
      <c r="L66" s="198"/>
      <c r="M66" s="199"/>
      <c r="N66" s="200">
        <f t="shared" si="20"/>
        <v>0</v>
      </c>
      <c r="O66" s="200">
        <f t="shared" si="21"/>
        <v>0</v>
      </c>
      <c r="P66" s="200">
        <f t="shared" si="22"/>
        <v>0</v>
      </c>
      <c r="Q66" s="200">
        <f t="shared" si="11"/>
        <v>0</v>
      </c>
      <c r="R66" s="200">
        <f t="shared" si="23"/>
        <v>0</v>
      </c>
      <c r="S66" s="200">
        <f t="shared" si="24"/>
        <v>0</v>
      </c>
      <c r="T66" s="194">
        <f t="shared" si="14"/>
        <v>0</v>
      </c>
      <c r="U66" s="194"/>
      <c r="V66" s="323"/>
    </row>
    <row r="67" spans="2:22" s="126" customFormat="1" ht="15" hidden="1" customHeight="1" x14ac:dyDescent="0.2">
      <c r="B67" s="309"/>
      <c r="C67" s="195"/>
      <c r="D67" s="195"/>
      <c r="E67" s="223"/>
      <c r="F67" s="198"/>
      <c r="G67" s="197"/>
      <c r="H67" s="198"/>
      <c r="I67" s="198"/>
      <c r="J67" s="198"/>
      <c r="K67" s="198"/>
      <c r="L67" s="198"/>
      <c r="M67" s="199"/>
      <c r="N67" s="200">
        <f t="shared" ref="N67:N72" si="25">F67*(I67*J67*H67)</f>
        <v>0</v>
      </c>
      <c r="O67" s="200">
        <f t="shared" ref="O67:O72" si="26">(($R$8+I67+$R$8)*H67)*F67</f>
        <v>0</v>
      </c>
      <c r="P67" s="200">
        <f t="shared" ref="P67:P72" si="27">F67*((H67*K67)+(H67*L67))</f>
        <v>0</v>
      </c>
      <c r="Q67" s="200">
        <f t="shared" si="11"/>
        <v>0</v>
      </c>
      <c r="R67" s="200">
        <f t="shared" ref="R67:R72" si="28">(($R$8+I67+$R$8)*J67*H67)*F67</f>
        <v>0</v>
      </c>
      <c r="S67" s="200">
        <f t="shared" ref="S67:S72" si="29">R67-N67</f>
        <v>0</v>
      </c>
      <c r="T67" s="194">
        <f t="shared" si="14"/>
        <v>0</v>
      </c>
      <c r="U67" s="194"/>
      <c r="V67" s="323"/>
    </row>
    <row r="68" spans="2:22" s="126" customFormat="1" ht="15" hidden="1" customHeight="1" x14ac:dyDescent="0.2">
      <c r="B68" s="309"/>
      <c r="C68" s="195"/>
      <c r="D68" s="195"/>
      <c r="E68" s="223"/>
      <c r="F68" s="198"/>
      <c r="G68" s="197"/>
      <c r="H68" s="198"/>
      <c r="I68" s="198"/>
      <c r="J68" s="198"/>
      <c r="K68" s="198"/>
      <c r="L68" s="198"/>
      <c r="M68" s="199"/>
      <c r="N68" s="200">
        <f t="shared" si="25"/>
        <v>0</v>
      </c>
      <c r="O68" s="200">
        <f t="shared" si="26"/>
        <v>0</v>
      </c>
      <c r="P68" s="200">
        <f t="shared" si="27"/>
        <v>0</v>
      </c>
      <c r="Q68" s="200">
        <f t="shared" si="11"/>
        <v>0</v>
      </c>
      <c r="R68" s="200">
        <f t="shared" si="28"/>
        <v>0</v>
      </c>
      <c r="S68" s="200">
        <f t="shared" si="29"/>
        <v>0</v>
      </c>
      <c r="T68" s="194">
        <f t="shared" si="14"/>
        <v>0</v>
      </c>
      <c r="U68" s="194"/>
      <c r="V68" s="323"/>
    </row>
    <row r="69" spans="2:22" s="126" customFormat="1" ht="15" hidden="1" customHeight="1" x14ac:dyDescent="0.2">
      <c r="B69" s="309"/>
      <c r="C69" s="195"/>
      <c r="D69" s="195"/>
      <c r="E69" s="223"/>
      <c r="F69" s="198"/>
      <c r="G69" s="197"/>
      <c r="H69" s="198"/>
      <c r="I69" s="198"/>
      <c r="J69" s="198"/>
      <c r="K69" s="198"/>
      <c r="L69" s="198"/>
      <c r="M69" s="199"/>
      <c r="N69" s="200">
        <f t="shared" si="25"/>
        <v>0</v>
      </c>
      <c r="O69" s="200">
        <f t="shared" si="26"/>
        <v>0</v>
      </c>
      <c r="P69" s="200">
        <f t="shared" si="27"/>
        <v>0</v>
      </c>
      <c r="Q69" s="200">
        <f t="shared" si="11"/>
        <v>0</v>
      </c>
      <c r="R69" s="200">
        <f t="shared" si="28"/>
        <v>0</v>
      </c>
      <c r="S69" s="200">
        <f t="shared" si="29"/>
        <v>0</v>
      </c>
      <c r="T69" s="194">
        <f t="shared" si="14"/>
        <v>0</v>
      </c>
      <c r="U69" s="194"/>
      <c r="V69" s="323"/>
    </row>
    <row r="70" spans="2:22" s="126" customFormat="1" ht="15" hidden="1" customHeight="1" x14ac:dyDescent="0.2">
      <c r="B70" s="309"/>
      <c r="C70" s="195"/>
      <c r="D70" s="195"/>
      <c r="E70" s="223"/>
      <c r="F70" s="198"/>
      <c r="G70" s="197"/>
      <c r="H70" s="198"/>
      <c r="I70" s="198"/>
      <c r="J70" s="198"/>
      <c r="K70" s="198"/>
      <c r="L70" s="198"/>
      <c r="M70" s="199"/>
      <c r="N70" s="200">
        <f t="shared" si="25"/>
        <v>0</v>
      </c>
      <c r="O70" s="200">
        <f t="shared" si="26"/>
        <v>0</v>
      </c>
      <c r="P70" s="200">
        <f t="shared" si="27"/>
        <v>0</v>
      </c>
      <c r="Q70" s="200">
        <f t="shared" si="11"/>
        <v>0</v>
      </c>
      <c r="R70" s="200">
        <f t="shared" si="28"/>
        <v>0</v>
      </c>
      <c r="S70" s="200">
        <f t="shared" si="29"/>
        <v>0</v>
      </c>
      <c r="T70" s="194">
        <f t="shared" si="14"/>
        <v>0</v>
      </c>
      <c r="U70" s="194"/>
      <c r="V70" s="323"/>
    </row>
    <row r="71" spans="2:22" s="126" customFormat="1" ht="15" hidden="1" customHeight="1" x14ac:dyDescent="0.2">
      <c r="B71" s="309"/>
      <c r="C71" s="195"/>
      <c r="D71" s="195"/>
      <c r="E71" s="223"/>
      <c r="F71" s="198"/>
      <c r="G71" s="197"/>
      <c r="H71" s="198"/>
      <c r="I71" s="198"/>
      <c r="J71" s="198"/>
      <c r="K71" s="198"/>
      <c r="L71" s="198"/>
      <c r="M71" s="199"/>
      <c r="N71" s="200">
        <f t="shared" si="25"/>
        <v>0</v>
      </c>
      <c r="O71" s="200">
        <f t="shared" si="26"/>
        <v>0</v>
      </c>
      <c r="P71" s="200">
        <f t="shared" si="27"/>
        <v>0</v>
      </c>
      <c r="Q71" s="200">
        <f t="shared" si="11"/>
        <v>0</v>
      </c>
      <c r="R71" s="200">
        <f t="shared" si="28"/>
        <v>0</v>
      </c>
      <c r="S71" s="200">
        <f t="shared" si="29"/>
        <v>0</v>
      </c>
      <c r="T71" s="194">
        <f t="shared" si="14"/>
        <v>0</v>
      </c>
      <c r="U71" s="194"/>
      <c r="V71" s="323"/>
    </row>
    <row r="72" spans="2:22" s="126" customFormat="1" ht="15" hidden="1" customHeight="1" x14ac:dyDescent="0.2">
      <c r="B72" s="309"/>
      <c r="C72" s="195"/>
      <c r="D72" s="195"/>
      <c r="E72" s="223"/>
      <c r="F72" s="198"/>
      <c r="G72" s="197"/>
      <c r="H72" s="198"/>
      <c r="I72" s="198"/>
      <c r="J72" s="198"/>
      <c r="K72" s="198"/>
      <c r="L72" s="198"/>
      <c r="M72" s="199"/>
      <c r="N72" s="200">
        <f t="shared" si="25"/>
        <v>0</v>
      </c>
      <c r="O72" s="200">
        <f t="shared" si="26"/>
        <v>0</v>
      </c>
      <c r="P72" s="200">
        <f t="shared" si="27"/>
        <v>0</v>
      </c>
      <c r="Q72" s="200">
        <f t="shared" si="11"/>
        <v>0</v>
      </c>
      <c r="R72" s="200">
        <f t="shared" si="28"/>
        <v>0</v>
      </c>
      <c r="S72" s="200">
        <f t="shared" si="29"/>
        <v>0</v>
      </c>
      <c r="T72" s="194">
        <f t="shared" si="14"/>
        <v>0</v>
      </c>
      <c r="U72" s="194"/>
      <c r="V72" s="323"/>
    </row>
    <row r="73" spans="2:22" s="126" customFormat="1" ht="15" hidden="1" customHeight="1" x14ac:dyDescent="0.2">
      <c r="B73" s="309"/>
      <c r="C73" s="195"/>
      <c r="D73" s="195"/>
      <c r="E73" s="223"/>
      <c r="F73" s="198"/>
      <c r="G73" s="197"/>
      <c r="H73" s="198"/>
      <c r="I73" s="198"/>
      <c r="J73" s="198"/>
      <c r="K73" s="198"/>
      <c r="L73" s="198"/>
      <c r="M73" s="199"/>
      <c r="N73" s="200">
        <f t="shared" ref="N73:N77" si="30">F73*(I73*J73*H73)</f>
        <v>0</v>
      </c>
      <c r="O73" s="200">
        <f t="shared" ref="O73:O77" si="31">(($R$8+I73+$R$8)*H73)*F73</f>
        <v>0</v>
      </c>
      <c r="P73" s="200">
        <f t="shared" ref="P73:P77" si="32">F73*((H73*K73)+(H73*L73))</f>
        <v>0</v>
      </c>
      <c r="Q73" s="200">
        <f t="shared" si="11"/>
        <v>0</v>
      </c>
      <c r="R73" s="200">
        <f t="shared" ref="R73:R77" si="33">(($R$8+I73+$R$8)*J73*H73)*F73</f>
        <v>0</v>
      </c>
      <c r="S73" s="200">
        <f t="shared" ref="S73:S77" si="34">R73-N73</f>
        <v>0</v>
      </c>
      <c r="T73" s="194">
        <f t="shared" si="14"/>
        <v>0</v>
      </c>
      <c r="U73" s="194"/>
      <c r="V73" s="323"/>
    </row>
    <row r="74" spans="2:22" s="126" customFormat="1" ht="15" hidden="1" customHeight="1" x14ac:dyDescent="0.2">
      <c r="B74" s="309"/>
      <c r="C74" s="195"/>
      <c r="D74" s="195"/>
      <c r="E74" s="223"/>
      <c r="F74" s="198"/>
      <c r="G74" s="197"/>
      <c r="H74" s="198"/>
      <c r="I74" s="198"/>
      <c r="J74" s="198"/>
      <c r="K74" s="198"/>
      <c r="L74" s="198"/>
      <c r="M74" s="199"/>
      <c r="N74" s="200">
        <f t="shared" si="30"/>
        <v>0</v>
      </c>
      <c r="O74" s="200">
        <f t="shared" si="31"/>
        <v>0</v>
      </c>
      <c r="P74" s="200">
        <f t="shared" si="32"/>
        <v>0</v>
      </c>
      <c r="Q74" s="200">
        <f t="shared" si="11"/>
        <v>0</v>
      </c>
      <c r="R74" s="200">
        <f t="shared" si="33"/>
        <v>0</v>
      </c>
      <c r="S74" s="200">
        <f t="shared" si="34"/>
        <v>0</v>
      </c>
      <c r="T74" s="194">
        <f t="shared" si="14"/>
        <v>0</v>
      </c>
      <c r="U74" s="194"/>
      <c r="V74" s="323"/>
    </row>
    <row r="75" spans="2:22" s="126" customFormat="1" ht="15" hidden="1" customHeight="1" x14ac:dyDescent="0.2">
      <c r="B75" s="309"/>
      <c r="C75" s="195"/>
      <c r="D75" s="195"/>
      <c r="E75" s="223"/>
      <c r="F75" s="198"/>
      <c r="G75" s="197"/>
      <c r="H75" s="198"/>
      <c r="I75" s="198"/>
      <c r="J75" s="198"/>
      <c r="K75" s="198"/>
      <c r="L75" s="198"/>
      <c r="M75" s="199"/>
      <c r="N75" s="200">
        <f t="shared" si="30"/>
        <v>0</v>
      </c>
      <c r="O75" s="200">
        <f t="shared" si="31"/>
        <v>0</v>
      </c>
      <c r="P75" s="200">
        <f t="shared" si="32"/>
        <v>0</v>
      </c>
      <c r="Q75" s="200">
        <f t="shared" si="11"/>
        <v>0</v>
      </c>
      <c r="R75" s="200">
        <f t="shared" si="33"/>
        <v>0</v>
      </c>
      <c r="S75" s="200">
        <f t="shared" si="34"/>
        <v>0</v>
      </c>
      <c r="T75" s="194">
        <f t="shared" si="14"/>
        <v>0</v>
      </c>
      <c r="U75" s="194"/>
      <c r="V75" s="323"/>
    </row>
    <row r="76" spans="2:22" s="126" customFormat="1" ht="15" hidden="1" customHeight="1" x14ac:dyDescent="0.2">
      <c r="B76" s="309"/>
      <c r="C76" s="195"/>
      <c r="D76" s="195"/>
      <c r="E76" s="223"/>
      <c r="F76" s="198"/>
      <c r="G76" s="197"/>
      <c r="H76" s="198"/>
      <c r="I76" s="198"/>
      <c r="J76" s="198"/>
      <c r="K76" s="198"/>
      <c r="L76" s="198"/>
      <c r="M76" s="199"/>
      <c r="N76" s="200">
        <f t="shared" si="30"/>
        <v>0</v>
      </c>
      <c r="O76" s="200">
        <f t="shared" si="31"/>
        <v>0</v>
      </c>
      <c r="P76" s="200">
        <f t="shared" si="32"/>
        <v>0</v>
      </c>
      <c r="Q76" s="200">
        <f t="shared" si="11"/>
        <v>0</v>
      </c>
      <c r="R76" s="200">
        <f t="shared" si="33"/>
        <v>0</v>
      </c>
      <c r="S76" s="200">
        <f t="shared" si="34"/>
        <v>0</v>
      </c>
      <c r="T76" s="194">
        <f t="shared" si="14"/>
        <v>0</v>
      </c>
      <c r="U76" s="194"/>
      <c r="V76" s="323"/>
    </row>
    <row r="77" spans="2:22" s="126" customFormat="1" ht="15" hidden="1" customHeight="1" x14ac:dyDescent="0.2">
      <c r="B77" s="309"/>
      <c r="C77" s="195"/>
      <c r="D77" s="195"/>
      <c r="E77" s="223"/>
      <c r="F77" s="198"/>
      <c r="G77" s="197"/>
      <c r="H77" s="198"/>
      <c r="I77" s="198"/>
      <c r="J77" s="198"/>
      <c r="K77" s="198"/>
      <c r="L77" s="198"/>
      <c r="M77" s="199"/>
      <c r="N77" s="200">
        <f t="shared" si="30"/>
        <v>0</v>
      </c>
      <c r="O77" s="200">
        <f t="shared" si="31"/>
        <v>0</v>
      </c>
      <c r="P77" s="200">
        <f t="shared" si="32"/>
        <v>0</v>
      </c>
      <c r="Q77" s="200">
        <f t="shared" si="11"/>
        <v>0</v>
      </c>
      <c r="R77" s="200">
        <f t="shared" si="33"/>
        <v>0</v>
      </c>
      <c r="S77" s="200">
        <f t="shared" si="34"/>
        <v>0</v>
      </c>
      <c r="T77" s="194">
        <f t="shared" ref="T77:T140" si="35">(R77-(S77*$Y$15))*$Y$17</f>
        <v>0</v>
      </c>
      <c r="U77" s="194"/>
      <c r="V77" s="323"/>
    </row>
    <row r="78" spans="2:22" s="126" customFormat="1" ht="15" hidden="1" customHeight="1" x14ac:dyDescent="0.2">
      <c r="B78" s="309"/>
      <c r="C78" s="195"/>
      <c r="D78" s="195"/>
      <c r="E78" s="223"/>
      <c r="F78" s="198"/>
      <c r="G78" s="197"/>
      <c r="H78" s="198"/>
      <c r="I78" s="198"/>
      <c r="J78" s="198"/>
      <c r="K78" s="198"/>
      <c r="L78" s="198"/>
      <c r="M78" s="199"/>
      <c r="N78" s="200">
        <f t="shared" ref="N78:N83" si="36">F78*(I78*J78*H78)</f>
        <v>0</v>
      </c>
      <c r="O78" s="200">
        <f t="shared" ref="O78:O83" si="37">(($R$8+I78+$R$8)*H78)*F78</f>
        <v>0</v>
      </c>
      <c r="P78" s="200">
        <f t="shared" ref="P78:P83" si="38">F78*((H78*K78)+(H78*L78))</f>
        <v>0</v>
      </c>
      <c r="Q78" s="200">
        <f t="shared" si="11"/>
        <v>0</v>
      </c>
      <c r="R78" s="200">
        <f t="shared" ref="R78:R83" si="39">(($R$8+I78+$R$8)*J78*H78)*F78</f>
        <v>0</v>
      </c>
      <c r="S78" s="200">
        <f t="shared" ref="S78:S83" si="40">R78-N78</f>
        <v>0</v>
      </c>
      <c r="T78" s="194">
        <f t="shared" si="35"/>
        <v>0</v>
      </c>
      <c r="U78" s="194"/>
      <c r="V78" s="323"/>
    </row>
    <row r="79" spans="2:22" s="126" customFormat="1" ht="15" hidden="1" customHeight="1" x14ac:dyDescent="0.2">
      <c r="B79" s="309"/>
      <c r="C79" s="195"/>
      <c r="D79" s="195"/>
      <c r="E79" s="223"/>
      <c r="F79" s="198"/>
      <c r="G79" s="197"/>
      <c r="H79" s="198"/>
      <c r="I79" s="198"/>
      <c r="J79" s="198"/>
      <c r="K79" s="198"/>
      <c r="L79" s="198"/>
      <c r="M79" s="199"/>
      <c r="N79" s="200">
        <f t="shared" si="36"/>
        <v>0</v>
      </c>
      <c r="O79" s="200">
        <f t="shared" si="37"/>
        <v>0</v>
      </c>
      <c r="P79" s="200">
        <f t="shared" si="38"/>
        <v>0</v>
      </c>
      <c r="Q79" s="200">
        <f t="shared" si="11"/>
        <v>0</v>
      </c>
      <c r="R79" s="200">
        <f t="shared" si="39"/>
        <v>0</v>
      </c>
      <c r="S79" s="200">
        <f t="shared" si="40"/>
        <v>0</v>
      </c>
      <c r="T79" s="194">
        <f t="shared" si="35"/>
        <v>0</v>
      </c>
      <c r="U79" s="194"/>
      <c r="V79" s="323"/>
    </row>
    <row r="80" spans="2:22" s="126" customFormat="1" ht="15" hidden="1" customHeight="1" x14ac:dyDescent="0.2">
      <c r="B80" s="309"/>
      <c r="C80" s="195"/>
      <c r="D80" s="195"/>
      <c r="E80" s="223"/>
      <c r="F80" s="198"/>
      <c r="G80" s="197"/>
      <c r="H80" s="198"/>
      <c r="I80" s="198"/>
      <c r="J80" s="198"/>
      <c r="K80" s="198"/>
      <c r="L80" s="198"/>
      <c r="M80" s="199"/>
      <c r="N80" s="200">
        <f t="shared" si="36"/>
        <v>0</v>
      </c>
      <c r="O80" s="200">
        <f t="shared" si="37"/>
        <v>0</v>
      </c>
      <c r="P80" s="200">
        <f t="shared" si="38"/>
        <v>0</v>
      </c>
      <c r="Q80" s="200">
        <f t="shared" si="11"/>
        <v>0</v>
      </c>
      <c r="R80" s="200">
        <f t="shared" si="39"/>
        <v>0</v>
      </c>
      <c r="S80" s="200">
        <f t="shared" si="40"/>
        <v>0</v>
      </c>
      <c r="T80" s="194">
        <f t="shared" si="35"/>
        <v>0</v>
      </c>
      <c r="U80" s="194"/>
      <c r="V80" s="323"/>
    </row>
    <row r="81" spans="2:22" s="126" customFormat="1" ht="15" hidden="1" customHeight="1" x14ac:dyDescent="0.2">
      <c r="B81" s="309"/>
      <c r="C81" s="195"/>
      <c r="D81" s="195"/>
      <c r="E81" s="223"/>
      <c r="F81" s="198"/>
      <c r="G81" s="197"/>
      <c r="H81" s="198"/>
      <c r="I81" s="198"/>
      <c r="J81" s="198"/>
      <c r="K81" s="198"/>
      <c r="L81" s="198"/>
      <c r="M81" s="199"/>
      <c r="N81" s="200">
        <f t="shared" si="36"/>
        <v>0</v>
      </c>
      <c r="O81" s="200">
        <f t="shared" si="37"/>
        <v>0</v>
      </c>
      <c r="P81" s="200">
        <f t="shared" si="38"/>
        <v>0</v>
      </c>
      <c r="Q81" s="200">
        <f t="shared" si="11"/>
        <v>0</v>
      </c>
      <c r="R81" s="200">
        <f t="shared" si="39"/>
        <v>0</v>
      </c>
      <c r="S81" s="200">
        <f t="shared" si="40"/>
        <v>0</v>
      </c>
      <c r="T81" s="194">
        <f t="shared" si="35"/>
        <v>0</v>
      </c>
      <c r="U81" s="194"/>
      <c r="V81" s="323"/>
    </row>
    <row r="82" spans="2:22" s="126" customFormat="1" ht="15" hidden="1" customHeight="1" x14ac:dyDescent="0.2">
      <c r="B82" s="309"/>
      <c r="C82" s="195"/>
      <c r="D82" s="195"/>
      <c r="E82" s="223"/>
      <c r="F82" s="198"/>
      <c r="G82" s="197"/>
      <c r="H82" s="198"/>
      <c r="I82" s="198"/>
      <c r="J82" s="198"/>
      <c r="K82" s="198"/>
      <c r="L82" s="198"/>
      <c r="M82" s="199"/>
      <c r="N82" s="200">
        <f t="shared" si="36"/>
        <v>0</v>
      </c>
      <c r="O82" s="200">
        <f t="shared" si="37"/>
        <v>0</v>
      </c>
      <c r="P82" s="200">
        <f t="shared" si="38"/>
        <v>0</v>
      </c>
      <c r="Q82" s="200">
        <f t="shared" si="11"/>
        <v>0</v>
      </c>
      <c r="R82" s="200">
        <f t="shared" si="39"/>
        <v>0</v>
      </c>
      <c r="S82" s="200">
        <f t="shared" si="40"/>
        <v>0</v>
      </c>
      <c r="T82" s="194">
        <f t="shared" si="35"/>
        <v>0</v>
      </c>
      <c r="U82" s="194"/>
      <c r="V82" s="323"/>
    </row>
    <row r="83" spans="2:22" s="126" customFormat="1" ht="15" hidden="1" customHeight="1" x14ac:dyDescent="0.2">
      <c r="B83" s="309"/>
      <c r="C83" s="195"/>
      <c r="D83" s="195"/>
      <c r="E83" s="223"/>
      <c r="F83" s="198"/>
      <c r="G83" s="197"/>
      <c r="H83" s="198"/>
      <c r="I83" s="198"/>
      <c r="J83" s="198"/>
      <c r="K83" s="198"/>
      <c r="L83" s="198"/>
      <c r="M83" s="199"/>
      <c r="N83" s="200">
        <f t="shared" si="36"/>
        <v>0</v>
      </c>
      <c r="O83" s="200">
        <f t="shared" si="37"/>
        <v>0</v>
      </c>
      <c r="P83" s="200">
        <f t="shared" si="38"/>
        <v>0</v>
      </c>
      <c r="Q83" s="200">
        <f t="shared" si="11"/>
        <v>0</v>
      </c>
      <c r="R83" s="200">
        <f t="shared" si="39"/>
        <v>0</v>
      </c>
      <c r="S83" s="200">
        <f t="shared" si="40"/>
        <v>0</v>
      </c>
      <c r="T83" s="194">
        <f t="shared" si="35"/>
        <v>0</v>
      </c>
      <c r="U83" s="194"/>
      <c r="V83" s="323"/>
    </row>
    <row r="84" spans="2:22" s="126" customFormat="1" ht="15" hidden="1" customHeight="1" x14ac:dyDescent="0.2">
      <c r="B84" s="309"/>
      <c r="C84" s="195"/>
      <c r="D84" s="195"/>
      <c r="E84" s="223"/>
      <c r="F84" s="198"/>
      <c r="G84" s="197"/>
      <c r="H84" s="198"/>
      <c r="I84" s="198"/>
      <c r="J84" s="198"/>
      <c r="K84" s="198"/>
      <c r="L84" s="198"/>
      <c r="M84" s="199"/>
      <c r="N84" s="200">
        <f t="shared" ref="N84:N182" si="41">F84*(I84*J84*H84)</f>
        <v>0</v>
      </c>
      <c r="O84" s="200">
        <f t="shared" ref="O84:O182" si="42">(($R$8+I84+$R$8)*H84)*F84</f>
        <v>0</v>
      </c>
      <c r="P84" s="200">
        <f t="shared" ref="P84:P182" si="43">F84*((H84*K84)+(H84*L84))</f>
        <v>0</v>
      </c>
      <c r="Q84" s="200">
        <f t="shared" si="11"/>
        <v>0</v>
      </c>
      <c r="R84" s="200">
        <f t="shared" ref="R84:R182" si="44">(($R$8+I84+$R$8)*J84*H84)*F84</f>
        <v>0</v>
      </c>
      <c r="S84" s="200">
        <f t="shared" ref="S84:S182" si="45">R84-N84</f>
        <v>0</v>
      </c>
      <c r="T84" s="194">
        <f t="shared" si="35"/>
        <v>0</v>
      </c>
      <c r="U84" s="194"/>
      <c r="V84" s="323"/>
    </row>
    <row r="85" spans="2:22" s="126" customFormat="1" ht="15" hidden="1" customHeight="1" x14ac:dyDescent="0.2">
      <c r="B85" s="309"/>
      <c r="C85" s="195"/>
      <c r="D85" s="195"/>
      <c r="E85" s="223"/>
      <c r="F85" s="198"/>
      <c r="G85" s="197"/>
      <c r="H85" s="198"/>
      <c r="I85" s="198"/>
      <c r="J85" s="198"/>
      <c r="K85" s="198"/>
      <c r="L85" s="198"/>
      <c r="M85" s="199"/>
      <c r="N85" s="200">
        <f t="shared" si="41"/>
        <v>0</v>
      </c>
      <c r="O85" s="200">
        <f t="shared" si="42"/>
        <v>0</v>
      </c>
      <c r="P85" s="200">
        <f t="shared" si="43"/>
        <v>0</v>
      </c>
      <c r="Q85" s="200">
        <f t="shared" si="11"/>
        <v>0</v>
      </c>
      <c r="R85" s="200">
        <f t="shared" si="44"/>
        <v>0</v>
      </c>
      <c r="S85" s="200">
        <f t="shared" si="45"/>
        <v>0</v>
      </c>
      <c r="T85" s="194">
        <f t="shared" si="35"/>
        <v>0</v>
      </c>
      <c r="U85" s="194"/>
      <c r="V85" s="323"/>
    </row>
    <row r="86" spans="2:22" s="126" customFormat="1" ht="15" hidden="1" customHeight="1" x14ac:dyDescent="0.2">
      <c r="B86" s="309"/>
      <c r="C86" s="195"/>
      <c r="D86" s="195"/>
      <c r="E86" s="223"/>
      <c r="F86" s="198"/>
      <c r="G86" s="197"/>
      <c r="H86" s="198"/>
      <c r="I86" s="198"/>
      <c r="J86" s="198"/>
      <c r="K86" s="198"/>
      <c r="L86" s="198"/>
      <c r="M86" s="199"/>
      <c r="N86" s="200">
        <f t="shared" si="41"/>
        <v>0</v>
      </c>
      <c r="O86" s="200">
        <f t="shared" si="42"/>
        <v>0</v>
      </c>
      <c r="P86" s="200">
        <f t="shared" si="43"/>
        <v>0</v>
      </c>
      <c r="Q86" s="200">
        <f t="shared" ref="Q86:Q105" si="46">P86</f>
        <v>0</v>
      </c>
      <c r="R86" s="200">
        <f t="shared" si="44"/>
        <v>0</v>
      </c>
      <c r="S86" s="200">
        <f t="shared" si="45"/>
        <v>0</v>
      </c>
      <c r="T86" s="194">
        <f t="shared" si="35"/>
        <v>0</v>
      </c>
      <c r="U86" s="194"/>
      <c r="V86" s="323"/>
    </row>
    <row r="87" spans="2:22" s="126" customFormat="1" ht="15" hidden="1" customHeight="1" x14ac:dyDescent="0.2">
      <c r="B87" s="309"/>
      <c r="C87" s="195"/>
      <c r="D87" s="195"/>
      <c r="E87" s="223"/>
      <c r="F87" s="198"/>
      <c r="G87" s="197"/>
      <c r="H87" s="198"/>
      <c r="I87" s="198"/>
      <c r="J87" s="198"/>
      <c r="K87" s="198"/>
      <c r="L87" s="198"/>
      <c r="M87" s="199"/>
      <c r="N87" s="200">
        <f t="shared" si="41"/>
        <v>0</v>
      </c>
      <c r="O87" s="200">
        <f t="shared" si="42"/>
        <v>0</v>
      </c>
      <c r="P87" s="200">
        <f t="shared" si="43"/>
        <v>0</v>
      </c>
      <c r="Q87" s="200">
        <f t="shared" si="46"/>
        <v>0</v>
      </c>
      <c r="R87" s="200">
        <f t="shared" si="44"/>
        <v>0</v>
      </c>
      <c r="S87" s="200">
        <f t="shared" si="45"/>
        <v>0</v>
      </c>
      <c r="T87" s="194">
        <f t="shared" si="35"/>
        <v>0</v>
      </c>
      <c r="U87" s="194"/>
      <c r="V87" s="323"/>
    </row>
    <row r="88" spans="2:22" s="126" customFormat="1" ht="15" hidden="1" customHeight="1" x14ac:dyDescent="0.2">
      <c r="B88" s="309"/>
      <c r="C88" s="195"/>
      <c r="D88" s="195"/>
      <c r="E88" s="223"/>
      <c r="F88" s="198"/>
      <c r="G88" s="197"/>
      <c r="H88" s="198"/>
      <c r="I88" s="198"/>
      <c r="J88" s="198"/>
      <c r="K88" s="198"/>
      <c r="L88" s="198"/>
      <c r="M88" s="199"/>
      <c r="N88" s="200">
        <f t="shared" si="41"/>
        <v>0</v>
      </c>
      <c r="O88" s="200">
        <f t="shared" si="42"/>
        <v>0</v>
      </c>
      <c r="P88" s="200">
        <f t="shared" si="43"/>
        <v>0</v>
      </c>
      <c r="Q88" s="200">
        <f t="shared" si="46"/>
        <v>0</v>
      </c>
      <c r="R88" s="200">
        <f t="shared" si="44"/>
        <v>0</v>
      </c>
      <c r="S88" s="200">
        <f t="shared" si="45"/>
        <v>0</v>
      </c>
      <c r="T88" s="194">
        <f t="shared" si="35"/>
        <v>0</v>
      </c>
      <c r="U88" s="194"/>
      <c r="V88" s="323"/>
    </row>
    <row r="89" spans="2:22" s="126" customFormat="1" ht="15" hidden="1" customHeight="1" x14ac:dyDescent="0.2">
      <c r="B89" s="309"/>
      <c r="C89" s="195"/>
      <c r="D89" s="195"/>
      <c r="E89" s="223"/>
      <c r="F89" s="198"/>
      <c r="G89" s="197"/>
      <c r="H89" s="198"/>
      <c r="I89" s="198"/>
      <c r="J89" s="198"/>
      <c r="K89" s="198"/>
      <c r="L89" s="198"/>
      <c r="M89" s="199"/>
      <c r="N89" s="200">
        <f t="shared" si="41"/>
        <v>0</v>
      </c>
      <c r="O89" s="200">
        <f t="shared" si="42"/>
        <v>0</v>
      </c>
      <c r="P89" s="200">
        <f t="shared" si="43"/>
        <v>0</v>
      </c>
      <c r="Q89" s="200">
        <f t="shared" si="46"/>
        <v>0</v>
      </c>
      <c r="R89" s="200">
        <f t="shared" si="44"/>
        <v>0</v>
      </c>
      <c r="S89" s="200">
        <f t="shared" si="45"/>
        <v>0</v>
      </c>
      <c r="T89" s="194">
        <f t="shared" si="35"/>
        <v>0</v>
      </c>
      <c r="U89" s="194"/>
      <c r="V89" s="323"/>
    </row>
    <row r="90" spans="2:22" s="126" customFormat="1" ht="15" hidden="1" customHeight="1" x14ac:dyDescent="0.2">
      <c r="B90" s="309"/>
      <c r="C90" s="195"/>
      <c r="D90" s="195"/>
      <c r="E90" s="223"/>
      <c r="F90" s="198"/>
      <c r="G90" s="197"/>
      <c r="H90" s="198"/>
      <c r="I90" s="198"/>
      <c r="J90" s="198"/>
      <c r="K90" s="198"/>
      <c r="L90" s="198"/>
      <c r="M90" s="199"/>
      <c r="N90" s="200">
        <f t="shared" si="41"/>
        <v>0</v>
      </c>
      <c r="O90" s="200">
        <f t="shared" si="42"/>
        <v>0</v>
      </c>
      <c r="P90" s="200">
        <f t="shared" si="43"/>
        <v>0</v>
      </c>
      <c r="Q90" s="200">
        <f t="shared" si="46"/>
        <v>0</v>
      </c>
      <c r="R90" s="200">
        <f t="shared" si="44"/>
        <v>0</v>
      </c>
      <c r="S90" s="200">
        <f t="shared" si="45"/>
        <v>0</v>
      </c>
      <c r="T90" s="194">
        <f t="shared" si="35"/>
        <v>0</v>
      </c>
      <c r="U90" s="194"/>
      <c r="V90" s="323"/>
    </row>
    <row r="91" spans="2:22" s="126" customFormat="1" ht="15" hidden="1" customHeight="1" x14ac:dyDescent="0.2">
      <c r="B91" s="309"/>
      <c r="C91" s="195"/>
      <c r="D91" s="195"/>
      <c r="E91" s="223"/>
      <c r="F91" s="198"/>
      <c r="G91" s="197"/>
      <c r="H91" s="198"/>
      <c r="I91" s="198"/>
      <c r="J91" s="198"/>
      <c r="K91" s="198"/>
      <c r="L91" s="198"/>
      <c r="M91" s="199"/>
      <c r="N91" s="200">
        <f t="shared" si="41"/>
        <v>0</v>
      </c>
      <c r="O91" s="200">
        <f t="shared" si="42"/>
        <v>0</v>
      </c>
      <c r="P91" s="200">
        <f t="shared" si="43"/>
        <v>0</v>
      </c>
      <c r="Q91" s="200">
        <f t="shared" si="46"/>
        <v>0</v>
      </c>
      <c r="R91" s="200">
        <f t="shared" si="44"/>
        <v>0</v>
      </c>
      <c r="S91" s="200">
        <f t="shared" si="45"/>
        <v>0</v>
      </c>
      <c r="T91" s="194">
        <f t="shared" si="35"/>
        <v>0</v>
      </c>
      <c r="U91" s="194"/>
      <c r="V91" s="323"/>
    </row>
    <row r="92" spans="2:22" s="126" customFormat="1" ht="15" hidden="1" customHeight="1" x14ac:dyDescent="0.2">
      <c r="B92" s="309"/>
      <c r="C92" s="195"/>
      <c r="D92" s="195"/>
      <c r="E92" s="223"/>
      <c r="F92" s="198"/>
      <c r="G92" s="197"/>
      <c r="H92" s="198"/>
      <c r="I92" s="198"/>
      <c r="J92" s="198"/>
      <c r="K92" s="198"/>
      <c r="L92" s="198"/>
      <c r="M92" s="199"/>
      <c r="N92" s="200">
        <f t="shared" si="41"/>
        <v>0</v>
      </c>
      <c r="O92" s="200">
        <f t="shared" si="42"/>
        <v>0</v>
      </c>
      <c r="P92" s="200">
        <f t="shared" si="43"/>
        <v>0</v>
      </c>
      <c r="Q92" s="200">
        <f t="shared" si="46"/>
        <v>0</v>
      </c>
      <c r="R92" s="200">
        <f t="shared" si="44"/>
        <v>0</v>
      </c>
      <c r="S92" s="200">
        <f t="shared" si="45"/>
        <v>0</v>
      </c>
      <c r="T92" s="194">
        <f t="shared" si="35"/>
        <v>0</v>
      </c>
      <c r="U92" s="194"/>
      <c r="V92" s="323"/>
    </row>
    <row r="93" spans="2:22" s="126" customFormat="1" ht="15" hidden="1" customHeight="1" x14ac:dyDescent="0.2">
      <c r="B93" s="309"/>
      <c r="C93" s="195"/>
      <c r="D93" s="195"/>
      <c r="E93" s="223"/>
      <c r="F93" s="198"/>
      <c r="G93" s="197"/>
      <c r="H93" s="198"/>
      <c r="I93" s="198"/>
      <c r="J93" s="198"/>
      <c r="K93" s="198"/>
      <c r="L93" s="198"/>
      <c r="M93" s="199"/>
      <c r="N93" s="200">
        <f t="shared" si="41"/>
        <v>0</v>
      </c>
      <c r="O93" s="200">
        <f t="shared" si="42"/>
        <v>0</v>
      </c>
      <c r="P93" s="200">
        <f t="shared" si="43"/>
        <v>0</v>
      </c>
      <c r="Q93" s="200">
        <f t="shared" si="46"/>
        <v>0</v>
      </c>
      <c r="R93" s="200">
        <f t="shared" si="44"/>
        <v>0</v>
      </c>
      <c r="S93" s="200">
        <f t="shared" si="45"/>
        <v>0</v>
      </c>
      <c r="T93" s="194">
        <f t="shared" si="35"/>
        <v>0</v>
      </c>
      <c r="U93" s="194"/>
      <c r="V93" s="323"/>
    </row>
    <row r="94" spans="2:22" s="126" customFormat="1" ht="15" hidden="1" customHeight="1" x14ac:dyDescent="0.2">
      <c r="B94" s="309"/>
      <c r="C94" s="195"/>
      <c r="D94" s="195"/>
      <c r="E94" s="223"/>
      <c r="F94" s="198"/>
      <c r="G94" s="197"/>
      <c r="H94" s="198"/>
      <c r="I94" s="198"/>
      <c r="J94" s="198"/>
      <c r="K94" s="198"/>
      <c r="L94" s="198"/>
      <c r="M94" s="199"/>
      <c r="N94" s="200">
        <f t="shared" ref="N94:N113" si="47">F94*(I94*J94*H94)</f>
        <v>0</v>
      </c>
      <c r="O94" s="200">
        <f t="shared" ref="O94:O113" si="48">(($R$8+I94+$R$8)*H94)*F94</f>
        <v>0</v>
      </c>
      <c r="P94" s="200">
        <f t="shared" ref="P94:P113" si="49">F94*((H94*K94)+(H94*L94))</f>
        <v>0</v>
      </c>
      <c r="Q94" s="200">
        <f t="shared" si="46"/>
        <v>0</v>
      </c>
      <c r="R94" s="200">
        <f t="shared" ref="R94:R113" si="50">(($R$8+I94+$R$8)*J94*H94)*F94</f>
        <v>0</v>
      </c>
      <c r="S94" s="200">
        <f t="shared" ref="S94:S113" si="51">R94-N94</f>
        <v>0</v>
      </c>
      <c r="T94" s="194">
        <f t="shared" si="35"/>
        <v>0</v>
      </c>
      <c r="U94" s="194"/>
      <c r="V94" s="323"/>
    </row>
    <row r="95" spans="2:22" s="126" customFormat="1" ht="15" hidden="1" customHeight="1" x14ac:dyDescent="0.2">
      <c r="B95" s="309"/>
      <c r="C95" s="195"/>
      <c r="D95" s="195"/>
      <c r="E95" s="223"/>
      <c r="F95" s="198"/>
      <c r="G95" s="197"/>
      <c r="H95" s="198"/>
      <c r="I95" s="198"/>
      <c r="J95" s="198"/>
      <c r="K95" s="198"/>
      <c r="L95" s="198"/>
      <c r="M95" s="199"/>
      <c r="N95" s="200">
        <f t="shared" si="47"/>
        <v>0</v>
      </c>
      <c r="O95" s="200">
        <f t="shared" si="48"/>
        <v>0</v>
      </c>
      <c r="P95" s="200">
        <f t="shared" si="49"/>
        <v>0</v>
      </c>
      <c r="Q95" s="200">
        <f t="shared" si="46"/>
        <v>0</v>
      </c>
      <c r="R95" s="200">
        <f t="shared" si="50"/>
        <v>0</v>
      </c>
      <c r="S95" s="200">
        <f t="shared" si="51"/>
        <v>0</v>
      </c>
      <c r="T95" s="194">
        <f t="shared" si="35"/>
        <v>0</v>
      </c>
      <c r="U95" s="194"/>
      <c r="V95" s="323"/>
    </row>
    <row r="96" spans="2:22" s="126" customFormat="1" ht="15" hidden="1" customHeight="1" x14ac:dyDescent="0.2">
      <c r="B96" s="309"/>
      <c r="C96" s="195"/>
      <c r="D96" s="195"/>
      <c r="E96" s="223"/>
      <c r="F96" s="198"/>
      <c r="G96" s="197"/>
      <c r="H96" s="198"/>
      <c r="I96" s="198"/>
      <c r="J96" s="198"/>
      <c r="K96" s="198"/>
      <c r="L96" s="198"/>
      <c r="M96" s="199"/>
      <c r="N96" s="200">
        <f t="shared" si="47"/>
        <v>0</v>
      </c>
      <c r="O96" s="200">
        <f t="shared" si="48"/>
        <v>0</v>
      </c>
      <c r="P96" s="200">
        <f t="shared" si="49"/>
        <v>0</v>
      </c>
      <c r="Q96" s="200">
        <f t="shared" si="46"/>
        <v>0</v>
      </c>
      <c r="R96" s="200">
        <f t="shared" si="50"/>
        <v>0</v>
      </c>
      <c r="S96" s="200">
        <f t="shared" si="51"/>
        <v>0</v>
      </c>
      <c r="T96" s="194">
        <f t="shared" si="35"/>
        <v>0</v>
      </c>
      <c r="U96" s="194"/>
      <c r="V96" s="323"/>
    </row>
    <row r="97" spans="2:22" s="126" customFormat="1" ht="15" hidden="1" customHeight="1" x14ac:dyDescent="0.2">
      <c r="B97" s="309"/>
      <c r="C97" s="195"/>
      <c r="D97" s="195"/>
      <c r="E97" s="223"/>
      <c r="F97" s="198"/>
      <c r="G97" s="197"/>
      <c r="H97" s="198"/>
      <c r="I97" s="198"/>
      <c r="J97" s="198"/>
      <c r="K97" s="198"/>
      <c r="L97" s="198"/>
      <c r="M97" s="199"/>
      <c r="N97" s="200">
        <f t="shared" si="47"/>
        <v>0</v>
      </c>
      <c r="O97" s="200">
        <f t="shared" si="48"/>
        <v>0</v>
      </c>
      <c r="P97" s="200">
        <f t="shared" si="49"/>
        <v>0</v>
      </c>
      <c r="Q97" s="200">
        <f t="shared" si="46"/>
        <v>0</v>
      </c>
      <c r="R97" s="200">
        <f t="shared" si="50"/>
        <v>0</v>
      </c>
      <c r="S97" s="200">
        <f t="shared" si="51"/>
        <v>0</v>
      </c>
      <c r="T97" s="194">
        <f t="shared" si="35"/>
        <v>0</v>
      </c>
      <c r="U97" s="194"/>
      <c r="V97" s="323"/>
    </row>
    <row r="98" spans="2:22" s="126" customFormat="1" ht="15" hidden="1" customHeight="1" x14ac:dyDescent="0.2">
      <c r="B98" s="309"/>
      <c r="C98" s="195"/>
      <c r="D98" s="195"/>
      <c r="E98" s="223"/>
      <c r="F98" s="198"/>
      <c r="G98" s="197"/>
      <c r="H98" s="198"/>
      <c r="I98" s="198"/>
      <c r="J98" s="198"/>
      <c r="K98" s="198"/>
      <c r="L98" s="198"/>
      <c r="M98" s="199"/>
      <c r="N98" s="200">
        <f t="shared" si="47"/>
        <v>0</v>
      </c>
      <c r="O98" s="200">
        <f t="shared" si="48"/>
        <v>0</v>
      </c>
      <c r="P98" s="200">
        <f t="shared" si="49"/>
        <v>0</v>
      </c>
      <c r="Q98" s="200">
        <f t="shared" si="46"/>
        <v>0</v>
      </c>
      <c r="R98" s="200">
        <f t="shared" si="50"/>
        <v>0</v>
      </c>
      <c r="S98" s="200">
        <f t="shared" si="51"/>
        <v>0</v>
      </c>
      <c r="T98" s="194">
        <f t="shared" si="35"/>
        <v>0</v>
      </c>
      <c r="U98" s="194"/>
      <c r="V98" s="323"/>
    </row>
    <row r="99" spans="2:22" s="126" customFormat="1" ht="15" hidden="1" customHeight="1" x14ac:dyDescent="0.2">
      <c r="B99" s="309"/>
      <c r="C99" s="195"/>
      <c r="D99" s="195"/>
      <c r="E99" s="223"/>
      <c r="F99" s="198"/>
      <c r="G99" s="197"/>
      <c r="H99" s="198"/>
      <c r="I99" s="198"/>
      <c r="J99" s="198"/>
      <c r="K99" s="198"/>
      <c r="L99" s="198"/>
      <c r="M99" s="199"/>
      <c r="N99" s="200">
        <f t="shared" si="47"/>
        <v>0</v>
      </c>
      <c r="O99" s="200">
        <f t="shared" si="48"/>
        <v>0</v>
      </c>
      <c r="P99" s="200">
        <f t="shared" si="49"/>
        <v>0</v>
      </c>
      <c r="Q99" s="200">
        <f t="shared" si="46"/>
        <v>0</v>
      </c>
      <c r="R99" s="200">
        <f t="shared" si="50"/>
        <v>0</v>
      </c>
      <c r="S99" s="200">
        <f t="shared" si="51"/>
        <v>0</v>
      </c>
      <c r="T99" s="194">
        <f t="shared" si="35"/>
        <v>0</v>
      </c>
      <c r="U99" s="194"/>
      <c r="V99" s="323"/>
    </row>
    <row r="100" spans="2:22" s="126" customFormat="1" ht="15" hidden="1" customHeight="1" x14ac:dyDescent="0.2">
      <c r="B100" s="309"/>
      <c r="C100" s="195"/>
      <c r="D100" s="195"/>
      <c r="E100" s="223"/>
      <c r="F100" s="198"/>
      <c r="G100" s="197"/>
      <c r="H100" s="198"/>
      <c r="I100" s="198"/>
      <c r="J100" s="198"/>
      <c r="K100" s="198"/>
      <c r="L100" s="198"/>
      <c r="M100" s="199"/>
      <c r="N100" s="200">
        <f t="shared" si="47"/>
        <v>0</v>
      </c>
      <c r="O100" s="200">
        <f t="shared" si="48"/>
        <v>0</v>
      </c>
      <c r="P100" s="200">
        <f t="shared" si="49"/>
        <v>0</v>
      </c>
      <c r="Q100" s="200">
        <f t="shared" si="46"/>
        <v>0</v>
      </c>
      <c r="R100" s="200">
        <f t="shared" si="50"/>
        <v>0</v>
      </c>
      <c r="S100" s="200">
        <f t="shared" si="51"/>
        <v>0</v>
      </c>
      <c r="T100" s="194">
        <f t="shared" si="35"/>
        <v>0</v>
      </c>
      <c r="U100" s="194"/>
      <c r="V100" s="323"/>
    </row>
    <row r="101" spans="2:22" s="126" customFormat="1" ht="15" hidden="1" customHeight="1" x14ac:dyDescent="0.2">
      <c r="B101" s="309"/>
      <c r="C101" s="195"/>
      <c r="D101" s="195"/>
      <c r="E101" s="223"/>
      <c r="F101" s="198"/>
      <c r="G101" s="197"/>
      <c r="H101" s="198"/>
      <c r="I101" s="198"/>
      <c r="J101" s="198"/>
      <c r="K101" s="198"/>
      <c r="L101" s="198"/>
      <c r="M101" s="199"/>
      <c r="N101" s="200">
        <f t="shared" si="47"/>
        <v>0</v>
      </c>
      <c r="O101" s="200">
        <f t="shared" si="48"/>
        <v>0</v>
      </c>
      <c r="P101" s="200">
        <f t="shared" si="49"/>
        <v>0</v>
      </c>
      <c r="Q101" s="200">
        <f t="shared" si="46"/>
        <v>0</v>
      </c>
      <c r="R101" s="200">
        <f t="shared" si="50"/>
        <v>0</v>
      </c>
      <c r="S101" s="200">
        <f t="shared" si="51"/>
        <v>0</v>
      </c>
      <c r="T101" s="194">
        <f t="shared" si="35"/>
        <v>0</v>
      </c>
      <c r="U101" s="194"/>
      <c r="V101" s="323"/>
    </row>
    <row r="102" spans="2:22" s="126" customFormat="1" ht="15" hidden="1" customHeight="1" x14ac:dyDescent="0.2">
      <c r="B102" s="309"/>
      <c r="C102" s="195"/>
      <c r="D102" s="195"/>
      <c r="E102" s="223"/>
      <c r="F102" s="198"/>
      <c r="G102" s="197"/>
      <c r="H102" s="198"/>
      <c r="I102" s="198"/>
      <c r="J102" s="198"/>
      <c r="K102" s="198"/>
      <c r="L102" s="198"/>
      <c r="M102" s="199"/>
      <c r="N102" s="200">
        <f t="shared" si="47"/>
        <v>0</v>
      </c>
      <c r="O102" s="200">
        <f t="shared" si="48"/>
        <v>0</v>
      </c>
      <c r="P102" s="200">
        <f t="shared" si="49"/>
        <v>0</v>
      </c>
      <c r="Q102" s="200">
        <f t="shared" si="46"/>
        <v>0</v>
      </c>
      <c r="R102" s="200">
        <f t="shared" si="50"/>
        <v>0</v>
      </c>
      <c r="S102" s="200">
        <f t="shared" si="51"/>
        <v>0</v>
      </c>
      <c r="T102" s="194">
        <f t="shared" si="35"/>
        <v>0</v>
      </c>
      <c r="U102" s="194"/>
      <c r="V102" s="323"/>
    </row>
    <row r="103" spans="2:22" s="126" customFormat="1" ht="15" hidden="1" customHeight="1" x14ac:dyDescent="0.2">
      <c r="B103" s="309"/>
      <c r="C103" s="195"/>
      <c r="D103" s="195"/>
      <c r="E103" s="223"/>
      <c r="F103" s="198"/>
      <c r="G103" s="197"/>
      <c r="H103" s="198"/>
      <c r="I103" s="198"/>
      <c r="J103" s="198"/>
      <c r="K103" s="198"/>
      <c r="L103" s="198"/>
      <c r="M103" s="199"/>
      <c r="N103" s="200">
        <f t="shared" si="47"/>
        <v>0</v>
      </c>
      <c r="O103" s="200">
        <f t="shared" si="48"/>
        <v>0</v>
      </c>
      <c r="P103" s="200">
        <f t="shared" si="49"/>
        <v>0</v>
      </c>
      <c r="Q103" s="200">
        <f t="shared" si="46"/>
        <v>0</v>
      </c>
      <c r="R103" s="200">
        <f t="shared" si="50"/>
        <v>0</v>
      </c>
      <c r="S103" s="200">
        <f t="shared" si="51"/>
        <v>0</v>
      </c>
      <c r="T103" s="194">
        <f t="shared" si="35"/>
        <v>0</v>
      </c>
      <c r="U103" s="194"/>
      <c r="V103" s="323"/>
    </row>
    <row r="104" spans="2:22" s="126" customFormat="1" ht="15" hidden="1" customHeight="1" x14ac:dyDescent="0.2">
      <c r="B104" s="309"/>
      <c r="C104" s="195"/>
      <c r="D104" s="195"/>
      <c r="E104" s="223"/>
      <c r="F104" s="198"/>
      <c r="G104" s="197"/>
      <c r="H104" s="198"/>
      <c r="I104" s="198"/>
      <c r="J104" s="198"/>
      <c r="K104" s="198"/>
      <c r="L104" s="198"/>
      <c r="M104" s="199"/>
      <c r="N104" s="200">
        <f t="shared" si="47"/>
        <v>0</v>
      </c>
      <c r="O104" s="200">
        <f t="shared" si="48"/>
        <v>0</v>
      </c>
      <c r="P104" s="200">
        <f t="shared" si="49"/>
        <v>0</v>
      </c>
      <c r="Q104" s="200">
        <f t="shared" si="46"/>
        <v>0</v>
      </c>
      <c r="R104" s="200">
        <f t="shared" si="50"/>
        <v>0</v>
      </c>
      <c r="S104" s="200">
        <f t="shared" si="51"/>
        <v>0</v>
      </c>
      <c r="T104" s="194">
        <f t="shared" si="35"/>
        <v>0</v>
      </c>
      <c r="U104" s="194"/>
      <c r="V104" s="323"/>
    </row>
    <row r="105" spans="2:22" s="126" customFormat="1" ht="15" hidden="1" customHeight="1" x14ac:dyDescent="0.2">
      <c r="B105" s="309"/>
      <c r="C105" s="195"/>
      <c r="D105" s="195"/>
      <c r="E105" s="223"/>
      <c r="F105" s="198"/>
      <c r="G105" s="197"/>
      <c r="H105" s="198"/>
      <c r="I105" s="198"/>
      <c r="J105" s="198"/>
      <c r="K105" s="198"/>
      <c r="L105" s="198"/>
      <c r="M105" s="199"/>
      <c r="N105" s="200">
        <f t="shared" si="47"/>
        <v>0</v>
      </c>
      <c r="O105" s="200">
        <f t="shared" si="48"/>
        <v>0</v>
      </c>
      <c r="P105" s="200">
        <f t="shared" si="49"/>
        <v>0</v>
      </c>
      <c r="Q105" s="200">
        <f t="shared" si="46"/>
        <v>0</v>
      </c>
      <c r="R105" s="200">
        <f t="shared" si="50"/>
        <v>0</v>
      </c>
      <c r="S105" s="200">
        <f t="shared" si="51"/>
        <v>0</v>
      </c>
      <c r="T105" s="194">
        <f t="shared" si="35"/>
        <v>0</v>
      </c>
      <c r="U105" s="194"/>
      <c r="V105" s="323"/>
    </row>
    <row r="106" spans="2:22" s="126" customFormat="1" ht="15" hidden="1" customHeight="1" x14ac:dyDescent="0.2">
      <c r="B106" s="309"/>
      <c r="C106" s="195"/>
      <c r="D106" s="195"/>
      <c r="E106" s="223"/>
      <c r="F106" s="198"/>
      <c r="G106" s="197"/>
      <c r="H106" s="198"/>
      <c r="I106" s="198"/>
      <c r="J106" s="198"/>
      <c r="K106" s="198"/>
      <c r="L106" s="198"/>
      <c r="M106" s="199"/>
      <c r="N106" s="200">
        <f t="shared" si="47"/>
        <v>0</v>
      </c>
      <c r="O106" s="200">
        <f t="shared" si="48"/>
        <v>0</v>
      </c>
      <c r="P106" s="200">
        <f t="shared" si="49"/>
        <v>0</v>
      </c>
      <c r="Q106" s="200">
        <f t="shared" ref="Q106:Q119" si="52">P106</f>
        <v>0</v>
      </c>
      <c r="R106" s="200">
        <f t="shared" si="50"/>
        <v>0</v>
      </c>
      <c r="S106" s="200">
        <f t="shared" si="51"/>
        <v>0</v>
      </c>
      <c r="T106" s="194">
        <f t="shared" si="35"/>
        <v>0</v>
      </c>
      <c r="U106" s="194"/>
      <c r="V106" s="323"/>
    </row>
    <row r="107" spans="2:22" s="126" customFormat="1" ht="15" hidden="1" customHeight="1" x14ac:dyDescent="0.2">
      <c r="B107" s="309"/>
      <c r="C107" s="195"/>
      <c r="D107" s="195"/>
      <c r="E107" s="223"/>
      <c r="F107" s="198"/>
      <c r="G107" s="197"/>
      <c r="H107" s="198"/>
      <c r="I107" s="198"/>
      <c r="J107" s="198"/>
      <c r="K107" s="198"/>
      <c r="L107" s="198"/>
      <c r="M107" s="199"/>
      <c r="N107" s="200">
        <f t="shared" si="47"/>
        <v>0</v>
      </c>
      <c r="O107" s="200">
        <f t="shared" si="48"/>
        <v>0</v>
      </c>
      <c r="P107" s="200">
        <f t="shared" si="49"/>
        <v>0</v>
      </c>
      <c r="Q107" s="200">
        <f t="shared" si="52"/>
        <v>0</v>
      </c>
      <c r="R107" s="200">
        <f t="shared" si="50"/>
        <v>0</v>
      </c>
      <c r="S107" s="200">
        <f t="shared" si="51"/>
        <v>0</v>
      </c>
      <c r="T107" s="194">
        <f t="shared" si="35"/>
        <v>0</v>
      </c>
      <c r="U107" s="194"/>
      <c r="V107" s="323"/>
    </row>
    <row r="108" spans="2:22" s="126" customFormat="1" ht="15" hidden="1" customHeight="1" x14ac:dyDescent="0.2">
      <c r="B108" s="309"/>
      <c r="C108" s="195"/>
      <c r="D108" s="195"/>
      <c r="E108" s="223"/>
      <c r="F108" s="198"/>
      <c r="G108" s="197"/>
      <c r="H108" s="198"/>
      <c r="I108" s="198"/>
      <c r="J108" s="198"/>
      <c r="K108" s="198"/>
      <c r="L108" s="198"/>
      <c r="M108" s="199"/>
      <c r="N108" s="200">
        <f t="shared" si="47"/>
        <v>0</v>
      </c>
      <c r="O108" s="200">
        <f t="shared" si="48"/>
        <v>0</v>
      </c>
      <c r="P108" s="200">
        <f t="shared" si="49"/>
        <v>0</v>
      </c>
      <c r="Q108" s="200">
        <f t="shared" si="52"/>
        <v>0</v>
      </c>
      <c r="R108" s="200">
        <f t="shared" si="50"/>
        <v>0</v>
      </c>
      <c r="S108" s="200">
        <f t="shared" si="51"/>
        <v>0</v>
      </c>
      <c r="T108" s="194">
        <f t="shared" si="35"/>
        <v>0</v>
      </c>
      <c r="U108" s="194"/>
      <c r="V108" s="323"/>
    </row>
    <row r="109" spans="2:22" s="126" customFormat="1" ht="15" hidden="1" customHeight="1" x14ac:dyDescent="0.2">
      <c r="B109" s="309"/>
      <c r="C109" s="195"/>
      <c r="D109" s="195"/>
      <c r="E109" s="223"/>
      <c r="F109" s="198"/>
      <c r="G109" s="197"/>
      <c r="H109" s="198"/>
      <c r="I109" s="198"/>
      <c r="J109" s="198"/>
      <c r="K109" s="198"/>
      <c r="L109" s="198"/>
      <c r="M109" s="199"/>
      <c r="N109" s="200">
        <f t="shared" si="47"/>
        <v>0</v>
      </c>
      <c r="O109" s="200">
        <f t="shared" si="48"/>
        <v>0</v>
      </c>
      <c r="P109" s="200">
        <f t="shared" si="49"/>
        <v>0</v>
      </c>
      <c r="Q109" s="200">
        <f t="shared" si="52"/>
        <v>0</v>
      </c>
      <c r="R109" s="200">
        <f t="shared" si="50"/>
        <v>0</v>
      </c>
      <c r="S109" s="200">
        <f t="shared" si="51"/>
        <v>0</v>
      </c>
      <c r="T109" s="194">
        <f t="shared" si="35"/>
        <v>0</v>
      </c>
      <c r="U109" s="194"/>
      <c r="V109" s="323"/>
    </row>
    <row r="110" spans="2:22" s="126" customFormat="1" ht="15" hidden="1" customHeight="1" x14ac:dyDescent="0.2">
      <c r="B110" s="309"/>
      <c r="C110" s="195"/>
      <c r="D110" s="195"/>
      <c r="E110" s="223"/>
      <c r="F110" s="198"/>
      <c r="G110" s="197"/>
      <c r="H110" s="198"/>
      <c r="I110" s="198"/>
      <c r="J110" s="198"/>
      <c r="K110" s="198"/>
      <c r="L110" s="198"/>
      <c r="M110" s="199"/>
      <c r="N110" s="200">
        <f t="shared" si="47"/>
        <v>0</v>
      </c>
      <c r="O110" s="200">
        <f t="shared" si="48"/>
        <v>0</v>
      </c>
      <c r="P110" s="200">
        <f t="shared" si="49"/>
        <v>0</v>
      </c>
      <c r="Q110" s="200">
        <f t="shared" si="52"/>
        <v>0</v>
      </c>
      <c r="R110" s="200">
        <f t="shared" si="50"/>
        <v>0</v>
      </c>
      <c r="S110" s="200">
        <f t="shared" si="51"/>
        <v>0</v>
      </c>
      <c r="T110" s="194">
        <f t="shared" si="35"/>
        <v>0</v>
      </c>
      <c r="U110" s="194"/>
      <c r="V110" s="323"/>
    </row>
    <row r="111" spans="2:22" s="126" customFormat="1" ht="15" hidden="1" customHeight="1" x14ac:dyDescent="0.2">
      <c r="B111" s="309"/>
      <c r="C111" s="195"/>
      <c r="D111" s="195"/>
      <c r="E111" s="223"/>
      <c r="F111" s="198"/>
      <c r="G111" s="197"/>
      <c r="H111" s="198"/>
      <c r="I111" s="198"/>
      <c r="J111" s="198"/>
      <c r="K111" s="198"/>
      <c r="L111" s="198"/>
      <c r="M111" s="199"/>
      <c r="N111" s="200">
        <f t="shared" si="47"/>
        <v>0</v>
      </c>
      <c r="O111" s="200">
        <f t="shared" si="48"/>
        <v>0</v>
      </c>
      <c r="P111" s="200">
        <f t="shared" si="49"/>
        <v>0</v>
      </c>
      <c r="Q111" s="200">
        <f t="shared" si="52"/>
        <v>0</v>
      </c>
      <c r="R111" s="200">
        <f t="shared" si="50"/>
        <v>0</v>
      </c>
      <c r="S111" s="200">
        <f t="shared" si="51"/>
        <v>0</v>
      </c>
      <c r="T111" s="194">
        <f t="shared" si="35"/>
        <v>0</v>
      </c>
      <c r="U111" s="194"/>
      <c r="V111" s="323"/>
    </row>
    <row r="112" spans="2:22" s="126" customFormat="1" ht="15" hidden="1" customHeight="1" x14ac:dyDescent="0.2">
      <c r="B112" s="309"/>
      <c r="C112" s="195"/>
      <c r="D112" s="195"/>
      <c r="E112" s="223"/>
      <c r="F112" s="198"/>
      <c r="G112" s="197"/>
      <c r="H112" s="198"/>
      <c r="I112" s="198"/>
      <c r="J112" s="198"/>
      <c r="K112" s="198"/>
      <c r="L112" s="198"/>
      <c r="M112" s="199"/>
      <c r="N112" s="200">
        <f t="shared" si="47"/>
        <v>0</v>
      </c>
      <c r="O112" s="200">
        <f t="shared" si="48"/>
        <v>0</v>
      </c>
      <c r="P112" s="200">
        <f t="shared" si="49"/>
        <v>0</v>
      </c>
      <c r="Q112" s="200">
        <f t="shared" si="52"/>
        <v>0</v>
      </c>
      <c r="R112" s="200">
        <f t="shared" si="50"/>
        <v>0</v>
      </c>
      <c r="S112" s="200">
        <f t="shared" si="51"/>
        <v>0</v>
      </c>
      <c r="T112" s="194">
        <f t="shared" si="35"/>
        <v>0</v>
      </c>
      <c r="U112" s="194"/>
      <c r="V112" s="323"/>
    </row>
    <row r="113" spans="2:22" s="126" customFormat="1" ht="15" hidden="1" customHeight="1" x14ac:dyDescent="0.2">
      <c r="B113" s="309"/>
      <c r="C113" s="195"/>
      <c r="D113" s="195"/>
      <c r="E113" s="223"/>
      <c r="F113" s="198"/>
      <c r="G113" s="197"/>
      <c r="H113" s="198"/>
      <c r="I113" s="198"/>
      <c r="J113" s="198"/>
      <c r="K113" s="198"/>
      <c r="L113" s="198"/>
      <c r="M113" s="199"/>
      <c r="N113" s="200">
        <f t="shared" si="47"/>
        <v>0</v>
      </c>
      <c r="O113" s="200">
        <f t="shared" si="48"/>
        <v>0</v>
      </c>
      <c r="P113" s="200">
        <f t="shared" si="49"/>
        <v>0</v>
      </c>
      <c r="Q113" s="200">
        <f t="shared" si="52"/>
        <v>0</v>
      </c>
      <c r="R113" s="200">
        <f t="shared" si="50"/>
        <v>0</v>
      </c>
      <c r="S113" s="200">
        <f t="shared" si="51"/>
        <v>0</v>
      </c>
      <c r="T113" s="194">
        <f t="shared" si="35"/>
        <v>0</v>
      </c>
      <c r="U113" s="194"/>
      <c r="V113" s="323"/>
    </row>
    <row r="114" spans="2:22" s="126" customFormat="1" ht="15" hidden="1" customHeight="1" x14ac:dyDescent="0.2">
      <c r="B114" s="309"/>
      <c r="C114" s="195"/>
      <c r="D114" s="195"/>
      <c r="E114" s="223"/>
      <c r="F114" s="198"/>
      <c r="G114" s="197"/>
      <c r="H114" s="198"/>
      <c r="I114" s="198"/>
      <c r="J114" s="198"/>
      <c r="K114" s="198"/>
      <c r="L114" s="198"/>
      <c r="M114" s="199"/>
      <c r="N114" s="200">
        <f t="shared" ref="N114:N127" si="53">F114*(I114*J114*H114)</f>
        <v>0</v>
      </c>
      <c r="O114" s="200">
        <f t="shared" ref="O114:O127" si="54">(($R$8+I114+$R$8)*H114)*F114</f>
        <v>0</v>
      </c>
      <c r="P114" s="200">
        <f t="shared" ref="P114:P127" si="55">F114*((H114*K114)+(H114*L114))</f>
        <v>0</v>
      </c>
      <c r="Q114" s="200">
        <f t="shared" si="52"/>
        <v>0</v>
      </c>
      <c r="R114" s="200">
        <f t="shared" ref="R114:R127" si="56">(($R$8+I114+$R$8)*J114*H114)*F114</f>
        <v>0</v>
      </c>
      <c r="S114" s="200">
        <f t="shared" ref="S114:S127" si="57">R114-N114</f>
        <v>0</v>
      </c>
      <c r="T114" s="194">
        <f t="shared" si="35"/>
        <v>0</v>
      </c>
      <c r="U114" s="194"/>
      <c r="V114" s="323"/>
    </row>
    <row r="115" spans="2:22" s="126" customFormat="1" ht="15" hidden="1" customHeight="1" x14ac:dyDescent="0.2">
      <c r="B115" s="309"/>
      <c r="C115" s="195"/>
      <c r="D115" s="195"/>
      <c r="E115" s="223"/>
      <c r="F115" s="198"/>
      <c r="G115" s="197"/>
      <c r="H115" s="198"/>
      <c r="I115" s="198"/>
      <c r="J115" s="198"/>
      <c r="K115" s="198"/>
      <c r="L115" s="198"/>
      <c r="M115" s="199"/>
      <c r="N115" s="200">
        <f t="shared" si="53"/>
        <v>0</v>
      </c>
      <c r="O115" s="200">
        <f t="shared" si="54"/>
        <v>0</v>
      </c>
      <c r="P115" s="200">
        <f t="shared" si="55"/>
        <v>0</v>
      </c>
      <c r="Q115" s="200">
        <f t="shared" si="52"/>
        <v>0</v>
      </c>
      <c r="R115" s="200">
        <f t="shared" si="56"/>
        <v>0</v>
      </c>
      <c r="S115" s="200">
        <f t="shared" si="57"/>
        <v>0</v>
      </c>
      <c r="T115" s="194">
        <f t="shared" si="35"/>
        <v>0</v>
      </c>
      <c r="U115" s="194"/>
      <c r="V115" s="323"/>
    </row>
    <row r="116" spans="2:22" s="126" customFormat="1" ht="15" hidden="1" customHeight="1" x14ac:dyDescent="0.2">
      <c r="B116" s="309"/>
      <c r="C116" s="195"/>
      <c r="D116" s="195"/>
      <c r="E116" s="223"/>
      <c r="F116" s="198"/>
      <c r="G116" s="197"/>
      <c r="H116" s="198"/>
      <c r="I116" s="198"/>
      <c r="J116" s="198"/>
      <c r="K116" s="198"/>
      <c r="L116" s="198"/>
      <c r="M116" s="199"/>
      <c r="N116" s="200">
        <f t="shared" si="53"/>
        <v>0</v>
      </c>
      <c r="O116" s="200">
        <f t="shared" si="54"/>
        <v>0</v>
      </c>
      <c r="P116" s="200">
        <f t="shared" si="55"/>
        <v>0</v>
      </c>
      <c r="Q116" s="200">
        <f t="shared" si="52"/>
        <v>0</v>
      </c>
      <c r="R116" s="200">
        <f t="shared" si="56"/>
        <v>0</v>
      </c>
      <c r="S116" s="200">
        <f t="shared" si="57"/>
        <v>0</v>
      </c>
      <c r="T116" s="194">
        <f t="shared" si="35"/>
        <v>0</v>
      </c>
      <c r="U116" s="194"/>
      <c r="V116" s="323"/>
    </row>
    <row r="117" spans="2:22" s="126" customFormat="1" ht="15" hidden="1" customHeight="1" x14ac:dyDescent="0.2">
      <c r="B117" s="309"/>
      <c r="C117" s="195"/>
      <c r="D117" s="195"/>
      <c r="E117" s="223"/>
      <c r="F117" s="198"/>
      <c r="G117" s="197"/>
      <c r="H117" s="198"/>
      <c r="I117" s="198"/>
      <c r="J117" s="198"/>
      <c r="K117" s="198"/>
      <c r="L117" s="198"/>
      <c r="M117" s="199"/>
      <c r="N117" s="200">
        <f t="shared" si="53"/>
        <v>0</v>
      </c>
      <c r="O117" s="200">
        <f t="shared" si="54"/>
        <v>0</v>
      </c>
      <c r="P117" s="200">
        <f t="shared" si="55"/>
        <v>0</v>
      </c>
      <c r="Q117" s="200">
        <f t="shared" si="52"/>
        <v>0</v>
      </c>
      <c r="R117" s="200">
        <f t="shared" si="56"/>
        <v>0</v>
      </c>
      <c r="S117" s="200">
        <f t="shared" si="57"/>
        <v>0</v>
      </c>
      <c r="T117" s="194">
        <f t="shared" si="35"/>
        <v>0</v>
      </c>
      <c r="U117" s="194"/>
      <c r="V117" s="323"/>
    </row>
    <row r="118" spans="2:22" s="126" customFormat="1" ht="15" hidden="1" customHeight="1" x14ac:dyDescent="0.2">
      <c r="B118" s="309"/>
      <c r="C118" s="195"/>
      <c r="D118" s="195"/>
      <c r="E118" s="223"/>
      <c r="F118" s="198"/>
      <c r="G118" s="197"/>
      <c r="H118" s="198"/>
      <c r="I118" s="198"/>
      <c r="J118" s="198"/>
      <c r="K118" s="198"/>
      <c r="L118" s="198"/>
      <c r="M118" s="199"/>
      <c r="N118" s="200">
        <f t="shared" si="53"/>
        <v>0</v>
      </c>
      <c r="O118" s="200">
        <f t="shared" si="54"/>
        <v>0</v>
      </c>
      <c r="P118" s="200">
        <f t="shared" si="55"/>
        <v>0</v>
      </c>
      <c r="Q118" s="200">
        <f t="shared" si="52"/>
        <v>0</v>
      </c>
      <c r="R118" s="200">
        <f t="shared" si="56"/>
        <v>0</v>
      </c>
      <c r="S118" s="200">
        <f t="shared" si="57"/>
        <v>0</v>
      </c>
      <c r="T118" s="194">
        <f t="shared" si="35"/>
        <v>0</v>
      </c>
      <c r="U118" s="194"/>
      <c r="V118" s="323"/>
    </row>
    <row r="119" spans="2:22" s="126" customFormat="1" ht="15" hidden="1" customHeight="1" x14ac:dyDescent="0.2">
      <c r="B119" s="309"/>
      <c r="C119" s="195"/>
      <c r="D119" s="195"/>
      <c r="E119" s="223"/>
      <c r="F119" s="198"/>
      <c r="G119" s="197"/>
      <c r="H119" s="198"/>
      <c r="I119" s="198"/>
      <c r="J119" s="198"/>
      <c r="K119" s="198"/>
      <c r="L119" s="198"/>
      <c r="M119" s="199"/>
      <c r="N119" s="200">
        <f t="shared" si="53"/>
        <v>0</v>
      </c>
      <c r="O119" s="200">
        <f t="shared" si="54"/>
        <v>0</v>
      </c>
      <c r="P119" s="200">
        <f t="shared" si="55"/>
        <v>0</v>
      </c>
      <c r="Q119" s="200">
        <f t="shared" si="52"/>
        <v>0</v>
      </c>
      <c r="R119" s="200">
        <f t="shared" si="56"/>
        <v>0</v>
      </c>
      <c r="S119" s="200">
        <f t="shared" si="57"/>
        <v>0</v>
      </c>
      <c r="T119" s="194">
        <f t="shared" si="35"/>
        <v>0</v>
      </c>
      <c r="U119" s="194"/>
      <c r="V119" s="323"/>
    </row>
    <row r="120" spans="2:22" s="126" customFormat="1" ht="15" hidden="1" customHeight="1" x14ac:dyDescent="0.2">
      <c r="B120" s="309"/>
      <c r="C120" s="195"/>
      <c r="D120" s="195"/>
      <c r="E120" s="223"/>
      <c r="F120" s="198"/>
      <c r="G120" s="197"/>
      <c r="H120" s="198"/>
      <c r="I120" s="198"/>
      <c r="J120" s="198"/>
      <c r="K120" s="198"/>
      <c r="L120" s="198"/>
      <c r="M120" s="199"/>
      <c r="N120" s="200">
        <f t="shared" si="53"/>
        <v>0</v>
      </c>
      <c r="O120" s="200">
        <f t="shared" si="54"/>
        <v>0</v>
      </c>
      <c r="P120" s="200">
        <f t="shared" si="55"/>
        <v>0</v>
      </c>
      <c r="Q120" s="200">
        <f t="shared" ref="Q120:Q146" si="58">P120</f>
        <v>0</v>
      </c>
      <c r="R120" s="200">
        <f t="shared" si="56"/>
        <v>0</v>
      </c>
      <c r="S120" s="200">
        <f t="shared" si="57"/>
        <v>0</v>
      </c>
      <c r="T120" s="194">
        <f t="shared" si="35"/>
        <v>0</v>
      </c>
      <c r="U120" s="194"/>
      <c r="V120" s="323"/>
    </row>
    <row r="121" spans="2:22" s="126" customFormat="1" ht="15" hidden="1" customHeight="1" x14ac:dyDescent="0.2">
      <c r="B121" s="309"/>
      <c r="C121" s="195"/>
      <c r="D121" s="195"/>
      <c r="E121" s="223"/>
      <c r="F121" s="198"/>
      <c r="G121" s="197"/>
      <c r="H121" s="198"/>
      <c r="I121" s="198"/>
      <c r="J121" s="198"/>
      <c r="K121" s="198"/>
      <c r="L121" s="198"/>
      <c r="M121" s="199"/>
      <c r="N121" s="200">
        <f t="shared" si="53"/>
        <v>0</v>
      </c>
      <c r="O121" s="200">
        <f t="shared" si="54"/>
        <v>0</v>
      </c>
      <c r="P121" s="200">
        <f t="shared" si="55"/>
        <v>0</v>
      </c>
      <c r="Q121" s="200">
        <f t="shared" si="58"/>
        <v>0</v>
      </c>
      <c r="R121" s="200">
        <f t="shared" si="56"/>
        <v>0</v>
      </c>
      <c r="S121" s="200">
        <f t="shared" si="57"/>
        <v>0</v>
      </c>
      <c r="T121" s="194">
        <f t="shared" si="35"/>
        <v>0</v>
      </c>
      <c r="U121" s="194"/>
      <c r="V121" s="323"/>
    </row>
    <row r="122" spans="2:22" s="126" customFormat="1" ht="15" hidden="1" customHeight="1" x14ac:dyDescent="0.2">
      <c r="B122" s="309"/>
      <c r="C122" s="195"/>
      <c r="D122" s="195"/>
      <c r="E122" s="223"/>
      <c r="F122" s="198"/>
      <c r="G122" s="197"/>
      <c r="H122" s="198"/>
      <c r="I122" s="198"/>
      <c r="J122" s="198"/>
      <c r="K122" s="198"/>
      <c r="L122" s="198"/>
      <c r="M122" s="199"/>
      <c r="N122" s="200">
        <f t="shared" si="53"/>
        <v>0</v>
      </c>
      <c r="O122" s="200">
        <f t="shared" si="54"/>
        <v>0</v>
      </c>
      <c r="P122" s="200">
        <f t="shared" si="55"/>
        <v>0</v>
      </c>
      <c r="Q122" s="200">
        <f t="shared" si="58"/>
        <v>0</v>
      </c>
      <c r="R122" s="200">
        <f t="shared" si="56"/>
        <v>0</v>
      </c>
      <c r="S122" s="200">
        <f t="shared" si="57"/>
        <v>0</v>
      </c>
      <c r="T122" s="194">
        <f t="shared" si="35"/>
        <v>0</v>
      </c>
      <c r="U122" s="194"/>
      <c r="V122" s="323"/>
    </row>
    <row r="123" spans="2:22" s="126" customFormat="1" ht="15" hidden="1" customHeight="1" x14ac:dyDescent="0.2">
      <c r="B123" s="309"/>
      <c r="C123" s="195"/>
      <c r="D123" s="195"/>
      <c r="E123" s="223"/>
      <c r="F123" s="198"/>
      <c r="G123" s="197"/>
      <c r="H123" s="198"/>
      <c r="I123" s="198"/>
      <c r="J123" s="198"/>
      <c r="K123" s="198"/>
      <c r="L123" s="198"/>
      <c r="M123" s="199"/>
      <c r="N123" s="200">
        <f t="shared" si="53"/>
        <v>0</v>
      </c>
      <c r="O123" s="200">
        <f t="shared" si="54"/>
        <v>0</v>
      </c>
      <c r="P123" s="200">
        <f t="shared" si="55"/>
        <v>0</v>
      </c>
      <c r="Q123" s="200">
        <f t="shared" si="58"/>
        <v>0</v>
      </c>
      <c r="R123" s="200">
        <f t="shared" si="56"/>
        <v>0</v>
      </c>
      <c r="S123" s="200">
        <f t="shared" si="57"/>
        <v>0</v>
      </c>
      <c r="T123" s="194">
        <f t="shared" si="35"/>
        <v>0</v>
      </c>
      <c r="U123" s="194"/>
      <c r="V123" s="323"/>
    </row>
    <row r="124" spans="2:22" s="126" customFormat="1" ht="15" hidden="1" customHeight="1" x14ac:dyDescent="0.2">
      <c r="B124" s="309"/>
      <c r="C124" s="195"/>
      <c r="D124" s="195"/>
      <c r="E124" s="223"/>
      <c r="F124" s="198"/>
      <c r="G124" s="197"/>
      <c r="H124" s="198"/>
      <c r="I124" s="198"/>
      <c r="J124" s="198"/>
      <c r="K124" s="198"/>
      <c r="L124" s="198"/>
      <c r="M124" s="199"/>
      <c r="N124" s="200">
        <f t="shared" si="53"/>
        <v>0</v>
      </c>
      <c r="O124" s="200">
        <f t="shared" si="54"/>
        <v>0</v>
      </c>
      <c r="P124" s="200">
        <f t="shared" si="55"/>
        <v>0</v>
      </c>
      <c r="Q124" s="200">
        <f t="shared" si="58"/>
        <v>0</v>
      </c>
      <c r="R124" s="200">
        <f t="shared" si="56"/>
        <v>0</v>
      </c>
      <c r="S124" s="200">
        <f t="shared" si="57"/>
        <v>0</v>
      </c>
      <c r="T124" s="194">
        <f t="shared" si="35"/>
        <v>0</v>
      </c>
      <c r="U124" s="194"/>
      <c r="V124" s="323"/>
    </row>
    <row r="125" spans="2:22" s="126" customFormat="1" ht="15" hidden="1" customHeight="1" x14ac:dyDescent="0.2">
      <c r="B125" s="309"/>
      <c r="C125" s="195"/>
      <c r="D125" s="195"/>
      <c r="E125" s="223"/>
      <c r="F125" s="198"/>
      <c r="G125" s="197"/>
      <c r="H125" s="198"/>
      <c r="I125" s="198"/>
      <c r="J125" s="198"/>
      <c r="K125" s="198"/>
      <c r="L125" s="198"/>
      <c r="M125" s="199"/>
      <c r="N125" s="200">
        <f t="shared" si="53"/>
        <v>0</v>
      </c>
      <c r="O125" s="200">
        <f t="shared" si="54"/>
        <v>0</v>
      </c>
      <c r="P125" s="200">
        <f t="shared" si="55"/>
        <v>0</v>
      </c>
      <c r="Q125" s="200">
        <f t="shared" si="58"/>
        <v>0</v>
      </c>
      <c r="R125" s="200">
        <f t="shared" si="56"/>
        <v>0</v>
      </c>
      <c r="S125" s="200">
        <f t="shared" si="57"/>
        <v>0</v>
      </c>
      <c r="T125" s="194">
        <f t="shared" si="35"/>
        <v>0</v>
      </c>
      <c r="U125" s="194"/>
      <c r="V125" s="323"/>
    </row>
    <row r="126" spans="2:22" s="126" customFormat="1" ht="15" hidden="1" customHeight="1" x14ac:dyDescent="0.2">
      <c r="B126" s="309"/>
      <c r="C126" s="195"/>
      <c r="D126" s="195"/>
      <c r="E126" s="223"/>
      <c r="F126" s="198"/>
      <c r="G126" s="197"/>
      <c r="H126" s="198"/>
      <c r="I126" s="198"/>
      <c r="J126" s="198"/>
      <c r="K126" s="198"/>
      <c r="L126" s="198"/>
      <c r="M126" s="199"/>
      <c r="N126" s="200">
        <f t="shared" si="53"/>
        <v>0</v>
      </c>
      <c r="O126" s="200">
        <f t="shared" si="54"/>
        <v>0</v>
      </c>
      <c r="P126" s="200">
        <f t="shared" si="55"/>
        <v>0</v>
      </c>
      <c r="Q126" s="200">
        <f t="shared" si="58"/>
        <v>0</v>
      </c>
      <c r="R126" s="200">
        <f t="shared" si="56"/>
        <v>0</v>
      </c>
      <c r="S126" s="200">
        <f t="shared" si="57"/>
        <v>0</v>
      </c>
      <c r="T126" s="194">
        <f t="shared" si="35"/>
        <v>0</v>
      </c>
      <c r="U126" s="194"/>
      <c r="V126" s="323"/>
    </row>
    <row r="127" spans="2:22" s="126" customFormat="1" ht="15" hidden="1" customHeight="1" x14ac:dyDescent="0.2">
      <c r="B127" s="309"/>
      <c r="C127" s="195"/>
      <c r="D127" s="195"/>
      <c r="E127" s="223"/>
      <c r="F127" s="198"/>
      <c r="G127" s="197"/>
      <c r="H127" s="198"/>
      <c r="I127" s="198"/>
      <c r="J127" s="198"/>
      <c r="K127" s="198"/>
      <c r="L127" s="198"/>
      <c r="M127" s="199"/>
      <c r="N127" s="200">
        <f t="shared" si="53"/>
        <v>0</v>
      </c>
      <c r="O127" s="200">
        <f t="shared" si="54"/>
        <v>0</v>
      </c>
      <c r="P127" s="200">
        <f t="shared" si="55"/>
        <v>0</v>
      </c>
      <c r="Q127" s="200">
        <f t="shared" si="58"/>
        <v>0</v>
      </c>
      <c r="R127" s="200">
        <f t="shared" si="56"/>
        <v>0</v>
      </c>
      <c r="S127" s="200">
        <f t="shared" si="57"/>
        <v>0</v>
      </c>
      <c r="T127" s="194">
        <f t="shared" si="35"/>
        <v>0</v>
      </c>
      <c r="U127" s="194"/>
      <c r="V127" s="323"/>
    </row>
    <row r="128" spans="2:22" s="126" customFormat="1" ht="15" hidden="1" customHeight="1" x14ac:dyDescent="0.2">
      <c r="B128" s="309"/>
      <c r="C128" s="195"/>
      <c r="D128" s="195"/>
      <c r="E128" s="223"/>
      <c r="F128" s="198"/>
      <c r="G128" s="197"/>
      <c r="H128" s="198"/>
      <c r="I128" s="198"/>
      <c r="J128" s="198"/>
      <c r="K128" s="198"/>
      <c r="L128" s="198"/>
      <c r="M128" s="199"/>
      <c r="N128" s="200">
        <f t="shared" ref="N128:N154" si="59">F128*(I128*J128*H128)</f>
        <v>0</v>
      </c>
      <c r="O128" s="200">
        <f t="shared" ref="O128:O154" si="60">(($R$8+I128+$R$8)*H128)*F128</f>
        <v>0</v>
      </c>
      <c r="P128" s="200">
        <f t="shared" ref="P128:P154" si="61">F128*((H128*K128)+(H128*L128))</f>
        <v>0</v>
      </c>
      <c r="Q128" s="200">
        <f t="shared" si="58"/>
        <v>0</v>
      </c>
      <c r="R128" s="200">
        <f t="shared" ref="R128:R154" si="62">(($R$8+I128+$R$8)*J128*H128)*F128</f>
        <v>0</v>
      </c>
      <c r="S128" s="200">
        <f t="shared" ref="S128:S154" si="63">R128-N128</f>
        <v>0</v>
      </c>
      <c r="T128" s="194">
        <f t="shared" si="35"/>
        <v>0</v>
      </c>
      <c r="U128" s="194"/>
      <c r="V128" s="323"/>
    </row>
    <row r="129" spans="2:22" s="126" customFormat="1" ht="15" hidden="1" customHeight="1" x14ac:dyDescent="0.2">
      <c r="B129" s="309"/>
      <c r="C129" s="195"/>
      <c r="D129" s="195"/>
      <c r="E129" s="223"/>
      <c r="F129" s="198"/>
      <c r="G129" s="197"/>
      <c r="H129" s="198"/>
      <c r="I129" s="198"/>
      <c r="J129" s="198"/>
      <c r="K129" s="198"/>
      <c r="L129" s="198"/>
      <c r="M129" s="199"/>
      <c r="N129" s="200">
        <f t="shared" si="59"/>
        <v>0</v>
      </c>
      <c r="O129" s="200">
        <f t="shared" si="60"/>
        <v>0</v>
      </c>
      <c r="P129" s="200">
        <f t="shared" si="61"/>
        <v>0</v>
      </c>
      <c r="Q129" s="200">
        <f t="shared" si="58"/>
        <v>0</v>
      </c>
      <c r="R129" s="200">
        <f t="shared" si="62"/>
        <v>0</v>
      </c>
      <c r="S129" s="200">
        <f t="shared" si="63"/>
        <v>0</v>
      </c>
      <c r="T129" s="194">
        <f t="shared" si="35"/>
        <v>0</v>
      </c>
      <c r="U129" s="194"/>
      <c r="V129" s="323"/>
    </row>
    <row r="130" spans="2:22" s="126" customFormat="1" ht="15" hidden="1" customHeight="1" x14ac:dyDescent="0.2">
      <c r="B130" s="309"/>
      <c r="C130" s="195"/>
      <c r="D130" s="195"/>
      <c r="E130" s="223"/>
      <c r="F130" s="198"/>
      <c r="G130" s="197"/>
      <c r="H130" s="198"/>
      <c r="I130" s="198"/>
      <c r="J130" s="198"/>
      <c r="K130" s="198"/>
      <c r="L130" s="198"/>
      <c r="M130" s="199"/>
      <c r="N130" s="200">
        <f t="shared" si="59"/>
        <v>0</v>
      </c>
      <c r="O130" s="200">
        <f t="shared" si="60"/>
        <v>0</v>
      </c>
      <c r="P130" s="200">
        <f t="shared" si="61"/>
        <v>0</v>
      </c>
      <c r="Q130" s="200">
        <f t="shared" si="58"/>
        <v>0</v>
      </c>
      <c r="R130" s="200">
        <f t="shared" si="62"/>
        <v>0</v>
      </c>
      <c r="S130" s="200">
        <f t="shared" si="63"/>
        <v>0</v>
      </c>
      <c r="T130" s="194">
        <f t="shared" si="35"/>
        <v>0</v>
      </c>
      <c r="U130" s="194"/>
      <c r="V130" s="323"/>
    </row>
    <row r="131" spans="2:22" s="126" customFormat="1" ht="15" hidden="1" customHeight="1" x14ac:dyDescent="0.2">
      <c r="B131" s="309"/>
      <c r="C131" s="195"/>
      <c r="D131" s="195"/>
      <c r="E131" s="223"/>
      <c r="F131" s="198"/>
      <c r="G131" s="197"/>
      <c r="H131" s="198"/>
      <c r="I131" s="198"/>
      <c r="J131" s="198"/>
      <c r="K131" s="198"/>
      <c r="L131" s="198"/>
      <c r="M131" s="199"/>
      <c r="N131" s="200">
        <f t="shared" si="59"/>
        <v>0</v>
      </c>
      <c r="O131" s="200">
        <f t="shared" si="60"/>
        <v>0</v>
      </c>
      <c r="P131" s="200">
        <f t="shared" si="61"/>
        <v>0</v>
      </c>
      <c r="Q131" s="200">
        <f t="shared" si="58"/>
        <v>0</v>
      </c>
      <c r="R131" s="200">
        <f t="shared" si="62"/>
        <v>0</v>
      </c>
      <c r="S131" s="200">
        <f t="shared" si="63"/>
        <v>0</v>
      </c>
      <c r="T131" s="194">
        <f t="shared" si="35"/>
        <v>0</v>
      </c>
      <c r="U131" s="194"/>
      <c r="V131" s="323"/>
    </row>
    <row r="132" spans="2:22" s="126" customFormat="1" ht="15" hidden="1" customHeight="1" x14ac:dyDescent="0.2">
      <c r="B132" s="309"/>
      <c r="C132" s="195"/>
      <c r="D132" s="195"/>
      <c r="E132" s="223"/>
      <c r="F132" s="198"/>
      <c r="G132" s="197"/>
      <c r="H132" s="198"/>
      <c r="I132" s="198"/>
      <c r="J132" s="198"/>
      <c r="K132" s="198"/>
      <c r="L132" s="198"/>
      <c r="M132" s="199"/>
      <c r="N132" s="200">
        <f t="shared" si="59"/>
        <v>0</v>
      </c>
      <c r="O132" s="200">
        <f t="shared" si="60"/>
        <v>0</v>
      </c>
      <c r="P132" s="200">
        <f t="shared" si="61"/>
        <v>0</v>
      </c>
      <c r="Q132" s="200">
        <f t="shared" si="58"/>
        <v>0</v>
      </c>
      <c r="R132" s="200">
        <f t="shared" si="62"/>
        <v>0</v>
      </c>
      <c r="S132" s="200">
        <f t="shared" si="63"/>
        <v>0</v>
      </c>
      <c r="T132" s="194">
        <f t="shared" si="35"/>
        <v>0</v>
      </c>
      <c r="U132" s="194"/>
      <c r="V132" s="323"/>
    </row>
    <row r="133" spans="2:22" s="126" customFormat="1" ht="15" hidden="1" customHeight="1" x14ac:dyDescent="0.2">
      <c r="B133" s="309"/>
      <c r="C133" s="195"/>
      <c r="D133" s="195"/>
      <c r="E133" s="223"/>
      <c r="F133" s="198"/>
      <c r="G133" s="197"/>
      <c r="H133" s="198"/>
      <c r="I133" s="198"/>
      <c r="J133" s="198"/>
      <c r="K133" s="198"/>
      <c r="L133" s="198"/>
      <c r="M133" s="199"/>
      <c r="N133" s="200">
        <f t="shared" si="59"/>
        <v>0</v>
      </c>
      <c r="O133" s="200">
        <f t="shared" si="60"/>
        <v>0</v>
      </c>
      <c r="P133" s="200">
        <f t="shared" si="61"/>
        <v>0</v>
      </c>
      <c r="Q133" s="200">
        <f t="shared" si="58"/>
        <v>0</v>
      </c>
      <c r="R133" s="200">
        <f t="shared" si="62"/>
        <v>0</v>
      </c>
      <c r="S133" s="200">
        <f t="shared" si="63"/>
        <v>0</v>
      </c>
      <c r="T133" s="194">
        <f t="shared" si="35"/>
        <v>0</v>
      </c>
      <c r="U133" s="194"/>
      <c r="V133" s="323"/>
    </row>
    <row r="134" spans="2:22" s="126" customFormat="1" ht="15" hidden="1" customHeight="1" x14ac:dyDescent="0.2">
      <c r="B134" s="309"/>
      <c r="C134" s="195"/>
      <c r="D134" s="195"/>
      <c r="E134" s="223"/>
      <c r="F134" s="198"/>
      <c r="G134" s="197"/>
      <c r="H134" s="198"/>
      <c r="I134" s="198"/>
      <c r="J134" s="198"/>
      <c r="K134" s="198"/>
      <c r="L134" s="198"/>
      <c r="M134" s="199"/>
      <c r="N134" s="200">
        <f t="shared" si="59"/>
        <v>0</v>
      </c>
      <c r="O134" s="200">
        <f t="shared" si="60"/>
        <v>0</v>
      </c>
      <c r="P134" s="200">
        <f t="shared" si="61"/>
        <v>0</v>
      </c>
      <c r="Q134" s="200">
        <f t="shared" si="58"/>
        <v>0</v>
      </c>
      <c r="R134" s="200">
        <f t="shared" si="62"/>
        <v>0</v>
      </c>
      <c r="S134" s="200">
        <f t="shared" si="63"/>
        <v>0</v>
      </c>
      <c r="T134" s="194">
        <f t="shared" si="35"/>
        <v>0</v>
      </c>
      <c r="U134" s="194"/>
      <c r="V134" s="323"/>
    </row>
    <row r="135" spans="2:22" s="126" customFormat="1" ht="15" hidden="1" customHeight="1" x14ac:dyDescent="0.2">
      <c r="B135" s="309"/>
      <c r="C135" s="195"/>
      <c r="D135" s="195"/>
      <c r="E135" s="223"/>
      <c r="F135" s="198"/>
      <c r="G135" s="197"/>
      <c r="H135" s="198"/>
      <c r="I135" s="198"/>
      <c r="J135" s="198"/>
      <c r="K135" s="198"/>
      <c r="L135" s="198"/>
      <c r="M135" s="199"/>
      <c r="N135" s="200">
        <f t="shared" si="59"/>
        <v>0</v>
      </c>
      <c r="O135" s="200">
        <f t="shared" si="60"/>
        <v>0</v>
      </c>
      <c r="P135" s="200">
        <f t="shared" si="61"/>
        <v>0</v>
      </c>
      <c r="Q135" s="200">
        <f t="shared" si="58"/>
        <v>0</v>
      </c>
      <c r="R135" s="200">
        <f t="shared" si="62"/>
        <v>0</v>
      </c>
      <c r="S135" s="200">
        <f t="shared" si="63"/>
        <v>0</v>
      </c>
      <c r="T135" s="194">
        <f t="shared" si="35"/>
        <v>0</v>
      </c>
      <c r="U135" s="194"/>
      <c r="V135" s="323"/>
    </row>
    <row r="136" spans="2:22" s="126" customFormat="1" ht="15" hidden="1" customHeight="1" x14ac:dyDescent="0.2">
      <c r="B136" s="309"/>
      <c r="C136" s="195"/>
      <c r="D136" s="195"/>
      <c r="E136" s="223"/>
      <c r="F136" s="198"/>
      <c r="G136" s="197"/>
      <c r="H136" s="198"/>
      <c r="I136" s="198"/>
      <c r="J136" s="198"/>
      <c r="K136" s="198"/>
      <c r="L136" s="198"/>
      <c r="M136" s="199"/>
      <c r="N136" s="200">
        <f t="shared" si="59"/>
        <v>0</v>
      </c>
      <c r="O136" s="200">
        <f t="shared" si="60"/>
        <v>0</v>
      </c>
      <c r="P136" s="200">
        <f t="shared" si="61"/>
        <v>0</v>
      </c>
      <c r="Q136" s="200">
        <f t="shared" si="58"/>
        <v>0</v>
      </c>
      <c r="R136" s="200">
        <f t="shared" si="62"/>
        <v>0</v>
      </c>
      <c r="S136" s="200">
        <f t="shared" si="63"/>
        <v>0</v>
      </c>
      <c r="T136" s="194">
        <f t="shared" si="35"/>
        <v>0</v>
      </c>
      <c r="U136" s="194"/>
      <c r="V136" s="323"/>
    </row>
    <row r="137" spans="2:22" s="126" customFormat="1" ht="15" hidden="1" customHeight="1" x14ac:dyDescent="0.2">
      <c r="B137" s="309"/>
      <c r="C137" s="195"/>
      <c r="D137" s="195"/>
      <c r="E137" s="223"/>
      <c r="F137" s="198"/>
      <c r="G137" s="197"/>
      <c r="H137" s="198"/>
      <c r="I137" s="198"/>
      <c r="J137" s="198"/>
      <c r="K137" s="198"/>
      <c r="L137" s="198"/>
      <c r="M137" s="199"/>
      <c r="N137" s="200">
        <f t="shared" si="59"/>
        <v>0</v>
      </c>
      <c r="O137" s="200">
        <f t="shared" si="60"/>
        <v>0</v>
      </c>
      <c r="P137" s="200">
        <f t="shared" si="61"/>
        <v>0</v>
      </c>
      <c r="Q137" s="200">
        <f t="shared" si="58"/>
        <v>0</v>
      </c>
      <c r="R137" s="200">
        <f t="shared" si="62"/>
        <v>0</v>
      </c>
      <c r="S137" s="200">
        <f t="shared" si="63"/>
        <v>0</v>
      </c>
      <c r="T137" s="194">
        <f t="shared" si="35"/>
        <v>0</v>
      </c>
      <c r="U137" s="194"/>
      <c r="V137" s="323"/>
    </row>
    <row r="138" spans="2:22" s="126" customFormat="1" ht="15" hidden="1" customHeight="1" x14ac:dyDescent="0.2">
      <c r="B138" s="309"/>
      <c r="C138" s="195"/>
      <c r="D138" s="195"/>
      <c r="E138" s="223"/>
      <c r="F138" s="198"/>
      <c r="G138" s="197"/>
      <c r="H138" s="198"/>
      <c r="I138" s="198"/>
      <c r="J138" s="198"/>
      <c r="K138" s="198"/>
      <c r="L138" s="198"/>
      <c r="M138" s="199"/>
      <c r="N138" s="200">
        <f t="shared" si="59"/>
        <v>0</v>
      </c>
      <c r="O138" s="200">
        <f t="shared" si="60"/>
        <v>0</v>
      </c>
      <c r="P138" s="200">
        <f t="shared" si="61"/>
        <v>0</v>
      </c>
      <c r="Q138" s="200">
        <f t="shared" si="58"/>
        <v>0</v>
      </c>
      <c r="R138" s="200">
        <f t="shared" si="62"/>
        <v>0</v>
      </c>
      <c r="S138" s="200">
        <f t="shared" si="63"/>
        <v>0</v>
      </c>
      <c r="T138" s="194">
        <f t="shared" si="35"/>
        <v>0</v>
      </c>
      <c r="U138" s="194"/>
      <c r="V138" s="323"/>
    </row>
    <row r="139" spans="2:22" s="126" customFormat="1" ht="15" hidden="1" customHeight="1" x14ac:dyDescent="0.2">
      <c r="B139" s="309"/>
      <c r="C139" s="195"/>
      <c r="D139" s="195"/>
      <c r="E139" s="223"/>
      <c r="F139" s="198"/>
      <c r="G139" s="197"/>
      <c r="H139" s="198"/>
      <c r="I139" s="198"/>
      <c r="J139" s="198"/>
      <c r="K139" s="198"/>
      <c r="L139" s="198"/>
      <c r="M139" s="199"/>
      <c r="N139" s="200">
        <f t="shared" si="59"/>
        <v>0</v>
      </c>
      <c r="O139" s="200">
        <f t="shared" si="60"/>
        <v>0</v>
      </c>
      <c r="P139" s="200">
        <f t="shared" si="61"/>
        <v>0</v>
      </c>
      <c r="Q139" s="200">
        <f t="shared" si="58"/>
        <v>0</v>
      </c>
      <c r="R139" s="200">
        <f t="shared" si="62"/>
        <v>0</v>
      </c>
      <c r="S139" s="200">
        <f t="shared" si="63"/>
        <v>0</v>
      </c>
      <c r="T139" s="194">
        <f t="shared" si="35"/>
        <v>0</v>
      </c>
      <c r="U139" s="194"/>
      <c r="V139" s="323"/>
    </row>
    <row r="140" spans="2:22" s="126" customFormat="1" ht="15" hidden="1" customHeight="1" x14ac:dyDescent="0.2">
      <c r="B140" s="309"/>
      <c r="C140" s="195"/>
      <c r="D140" s="195"/>
      <c r="E140" s="223"/>
      <c r="F140" s="198"/>
      <c r="G140" s="197"/>
      <c r="H140" s="198"/>
      <c r="I140" s="198"/>
      <c r="J140" s="198"/>
      <c r="K140" s="198"/>
      <c r="L140" s="198"/>
      <c r="M140" s="199"/>
      <c r="N140" s="200">
        <f t="shared" si="59"/>
        <v>0</v>
      </c>
      <c r="O140" s="200">
        <f t="shared" si="60"/>
        <v>0</v>
      </c>
      <c r="P140" s="200">
        <f t="shared" si="61"/>
        <v>0</v>
      </c>
      <c r="Q140" s="200">
        <f t="shared" si="58"/>
        <v>0</v>
      </c>
      <c r="R140" s="200">
        <f t="shared" si="62"/>
        <v>0</v>
      </c>
      <c r="S140" s="200">
        <f t="shared" si="63"/>
        <v>0</v>
      </c>
      <c r="T140" s="194">
        <f t="shared" si="35"/>
        <v>0</v>
      </c>
      <c r="U140" s="194"/>
      <c r="V140" s="323"/>
    </row>
    <row r="141" spans="2:22" s="126" customFormat="1" ht="15" hidden="1" customHeight="1" x14ac:dyDescent="0.2">
      <c r="B141" s="309"/>
      <c r="C141" s="195"/>
      <c r="D141" s="195"/>
      <c r="E141" s="223"/>
      <c r="F141" s="198"/>
      <c r="G141" s="197"/>
      <c r="H141" s="198"/>
      <c r="I141" s="198"/>
      <c r="J141" s="198"/>
      <c r="K141" s="198"/>
      <c r="L141" s="198"/>
      <c r="M141" s="199"/>
      <c r="N141" s="200">
        <f t="shared" si="59"/>
        <v>0</v>
      </c>
      <c r="O141" s="200">
        <f t="shared" si="60"/>
        <v>0</v>
      </c>
      <c r="P141" s="200">
        <f t="shared" si="61"/>
        <v>0</v>
      </c>
      <c r="Q141" s="200">
        <f t="shared" si="58"/>
        <v>0</v>
      </c>
      <c r="R141" s="200">
        <f t="shared" si="62"/>
        <v>0</v>
      </c>
      <c r="S141" s="200">
        <f t="shared" si="63"/>
        <v>0</v>
      </c>
      <c r="T141" s="194">
        <f t="shared" ref="T141:T177" si="64">(R141-(S141*$Y$15))*$Y$17</f>
        <v>0</v>
      </c>
      <c r="U141" s="194"/>
      <c r="V141" s="323"/>
    </row>
    <row r="142" spans="2:22" s="126" customFormat="1" ht="15" hidden="1" customHeight="1" x14ac:dyDescent="0.2">
      <c r="B142" s="309"/>
      <c r="C142" s="195"/>
      <c r="D142" s="195"/>
      <c r="E142" s="223"/>
      <c r="F142" s="198"/>
      <c r="G142" s="197"/>
      <c r="H142" s="198"/>
      <c r="I142" s="198"/>
      <c r="J142" s="198"/>
      <c r="K142" s="198"/>
      <c r="L142" s="198"/>
      <c r="M142" s="199"/>
      <c r="N142" s="200">
        <f t="shared" si="59"/>
        <v>0</v>
      </c>
      <c r="O142" s="200">
        <f t="shared" si="60"/>
        <v>0</v>
      </c>
      <c r="P142" s="200">
        <f t="shared" si="61"/>
        <v>0</v>
      </c>
      <c r="Q142" s="200">
        <f t="shared" si="58"/>
        <v>0</v>
      </c>
      <c r="R142" s="200">
        <f t="shared" si="62"/>
        <v>0</v>
      </c>
      <c r="S142" s="200">
        <f t="shared" si="63"/>
        <v>0</v>
      </c>
      <c r="T142" s="194">
        <f t="shared" si="64"/>
        <v>0</v>
      </c>
      <c r="U142" s="194"/>
      <c r="V142" s="323"/>
    </row>
    <row r="143" spans="2:22" s="126" customFormat="1" ht="15" hidden="1" customHeight="1" x14ac:dyDescent="0.2">
      <c r="B143" s="309"/>
      <c r="C143" s="195"/>
      <c r="D143" s="195"/>
      <c r="E143" s="223"/>
      <c r="F143" s="198"/>
      <c r="G143" s="197"/>
      <c r="H143" s="198"/>
      <c r="I143" s="198"/>
      <c r="J143" s="198"/>
      <c r="K143" s="198"/>
      <c r="L143" s="198"/>
      <c r="M143" s="199"/>
      <c r="N143" s="200">
        <f t="shared" si="59"/>
        <v>0</v>
      </c>
      <c r="O143" s="200">
        <f t="shared" si="60"/>
        <v>0</v>
      </c>
      <c r="P143" s="200">
        <f t="shared" si="61"/>
        <v>0</v>
      </c>
      <c r="Q143" s="200">
        <f t="shared" si="58"/>
        <v>0</v>
      </c>
      <c r="R143" s="200">
        <f t="shared" si="62"/>
        <v>0</v>
      </c>
      <c r="S143" s="200">
        <f t="shared" si="63"/>
        <v>0</v>
      </c>
      <c r="T143" s="194">
        <f t="shared" si="64"/>
        <v>0</v>
      </c>
      <c r="U143" s="194"/>
      <c r="V143" s="323"/>
    </row>
    <row r="144" spans="2:22" s="126" customFormat="1" ht="15" hidden="1" customHeight="1" x14ac:dyDescent="0.2">
      <c r="B144" s="309"/>
      <c r="C144" s="195"/>
      <c r="D144" s="195"/>
      <c r="E144" s="223"/>
      <c r="F144" s="198"/>
      <c r="G144" s="197"/>
      <c r="H144" s="198"/>
      <c r="I144" s="198"/>
      <c r="J144" s="198"/>
      <c r="K144" s="198"/>
      <c r="L144" s="198"/>
      <c r="M144" s="199"/>
      <c r="N144" s="200">
        <f t="shared" si="59"/>
        <v>0</v>
      </c>
      <c r="O144" s="200">
        <f t="shared" si="60"/>
        <v>0</v>
      </c>
      <c r="P144" s="200">
        <f t="shared" si="61"/>
        <v>0</v>
      </c>
      <c r="Q144" s="200">
        <f t="shared" si="58"/>
        <v>0</v>
      </c>
      <c r="R144" s="200">
        <f t="shared" si="62"/>
        <v>0</v>
      </c>
      <c r="S144" s="200">
        <f t="shared" si="63"/>
        <v>0</v>
      </c>
      <c r="T144" s="194">
        <f t="shared" si="64"/>
        <v>0</v>
      </c>
      <c r="U144" s="194"/>
      <c r="V144" s="323"/>
    </row>
    <row r="145" spans="2:22" s="126" customFormat="1" ht="15" hidden="1" customHeight="1" x14ac:dyDescent="0.2">
      <c r="B145" s="309"/>
      <c r="C145" s="195"/>
      <c r="D145" s="195"/>
      <c r="E145" s="223"/>
      <c r="F145" s="198"/>
      <c r="G145" s="197"/>
      <c r="H145" s="198"/>
      <c r="I145" s="198"/>
      <c r="J145" s="198"/>
      <c r="K145" s="198"/>
      <c r="L145" s="198"/>
      <c r="M145" s="199"/>
      <c r="N145" s="200">
        <f t="shared" si="59"/>
        <v>0</v>
      </c>
      <c r="O145" s="200">
        <f t="shared" si="60"/>
        <v>0</v>
      </c>
      <c r="P145" s="200">
        <f t="shared" si="61"/>
        <v>0</v>
      </c>
      <c r="Q145" s="200">
        <f t="shared" si="58"/>
        <v>0</v>
      </c>
      <c r="R145" s="200">
        <f t="shared" si="62"/>
        <v>0</v>
      </c>
      <c r="S145" s="200">
        <f t="shared" si="63"/>
        <v>0</v>
      </c>
      <c r="T145" s="194">
        <f t="shared" si="64"/>
        <v>0</v>
      </c>
      <c r="U145" s="194"/>
      <c r="V145" s="323"/>
    </row>
    <row r="146" spans="2:22" s="126" customFormat="1" ht="15" hidden="1" customHeight="1" x14ac:dyDescent="0.2">
      <c r="B146" s="309"/>
      <c r="C146" s="195"/>
      <c r="D146" s="195"/>
      <c r="E146" s="223"/>
      <c r="F146" s="198"/>
      <c r="G146" s="197"/>
      <c r="H146" s="198"/>
      <c r="I146" s="198"/>
      <c r="J146" s="198"/>
      <c r="K146" s="198"/>
      <c r="L146" s="198"/>
      <c r="M146" s="199"/>
      <c r="N146" s="200">
        <f t="shared" si="59"/>
        <v>0</v>
      </c>
      <c r="O146" s="200">
        <f t="shared" si="60"/>
        <v>0</v>
      </c>
      <c r="P146" s="200">
        <f t="shared" si="61"/>
        <v>0</v>
      </c>
      <c r="Q146" s="200">
        <f t="shared" si="58"/>
        <v>0</v>
      </c>
      <c r="R146" s="200">
        <f t="shared" si="62"/>
        <v>0</v>
      </c>
      <c r="S146" s="200">
        <f t="shared" si="63"/>
        <v>0</v>
      </c>
      <c r="T146" s="194">
        <f t="shared" si="64"/>
        <v>0</v>
      </c>
      <c r="U146" s="194"/>
      <c r="V146" s="323"/>
    </row>
    <row r="147" spans="2:22" s="126" customFormat="1" ht="15" hidden="1" customHeight="1" x14ac:dyDescent="0.2">
      <c r="B147" s="309"/>
      <c r="C147" s="195"/>
      <c r="D147" s="195"/>
      <c r="E147" s="223"/>
      <c r="F147" s="198"/>
      <c r="G147" s="197"/>
      <c r="H147" s="198"/>
      <c r="I147" s="198"/>
      <c r="J147" s="198"/>
      <c r="K147" s="198"/>
      <c r="L147" s="198"/>
      <c r="M147" s="199"/>
      <c r="N147" s="200">
        <f t="shared" si="59"/>
        <v>0</v>
      </c>
      <c r="O147" s="200">
        <f t="shared" si="60"/>
        <v>0</v>
      </c>
      <c r="P147" s="200">
        <f t="shared" si="61"/>
        <v>0</v>
      </c>
      <c r="Q147" s="200">
        <f t="shared" ref="Q147:Q156" si="65">P147</f>
        <v>0</v>
      </c>
      <c r="R147" s="200">
        <f t="shared" si="62"/>
        <v>0</v>
      </c>
      <c r="S147" s="200">
        <f t="shared" si="63"/>
        <v>0</v>
      </c>
      <c r="T147" s="194">
        <f t="shared" si="64"/>
        <v>0</v>
      </c>
      <c r="U147" s="194"/>
      <c r="V147" s="323"/>
    </row>
    <row r="148" spans="2:22" s="126" customFormat="1" ht="15" hidden="1" customHeight="1" x14ac:dyDescent="0.2">
      <c r="B148" s="309"/>
      <c r="C148" s="195"/>
      <c r="D148" s="195"/>
      <c r="E148" s="223"/>
      <c r="F148" s="198"/>
      <c r="G148" s="197"/>
      <c r="H148" s="198"/>
      <c r="I148" s="198"/>
      <c r="J148" s="198"/>
      <c r="K148" s="198"/>
      <c r="L148" s="198"/>
      <c r="M148" s="199"/>
      <c r="N148" s="200">
        <f t="shared" si="59"/>
        <v>0</v>
      </c>
      <c r="O148" s="200">
        <f t="shared" si="60"/>
        <v>0</v>
      </c>
      <c r="P148" s="200">
        <f t="shared" si="61"/>
        <v>0</v>
      </c>
      <c r="Q148" s="200">
        <f t="shared" si="65"/>
        <v>0</v>
      </c>
      <c r="R148" s="200">
        <f t="shared" si="62"/>
        <v>0</v>
      </c>
      <c r="S148" s="200">
        <f t="shared" si="63"/>
        <v>0</v>
      </c>
      <c r="T148" s="194">
        <f t="shared" si="64"/>
        <v>0</v>
      </c>
      <c r="U148" s="194"/>
      <c r="V148" s="323"/>
    </row>
    <row r="149" spans="2:22" s="126" customFormat="1" ht="15" hidden="1" customHeight="1" x14ac:dyDescent="0.2">
      <c r="B149" s="309"/>
      <c r="C149" s="195"/>
      <c r="D149" s="195"/>
      <c r="E149" s="223"/>
      <c r="F149" s="198"/>
      <c r="G149" s="197"/>
      <c r="H149" s="198"/>
      <c r="I149" s="198"/>
      <c r="J149" s="198"/>
      <c r="K149" s="198"/>
      <c r="L149" s="198"/>
      <c r="M149" s="199"/>
      <c r="N149" s="200">
        <f t="shared" si="59"/>
        <v>0</v>
      </c>
      <c r="O149" s="200">
        <f t="shared" si="60"/>
        <v>0</v>
      </c>
      <c r="P149" s="200">
        <f t="shared" si="61"/>
        <v>0</v>
      </c>
      <c r="Q149" s="200">
        <f t="shared" si="65"/>
        <v>0</v>
      </c>
      <c r="R149" s="200">
        <f t="shared" si="62"/>
        <v>0</v>
      </c>
      <c r="S149" s="200">
        <f t="shared" si="63"/>
        <v>0</v>
      </c>
      <c r="T149" s="194">
        <f t="shared" si="64"/>
        <v>0</v>
      </c>
      <c r="U149" s="194"/>
      <c r="V149" s="323"/>
    </row>
    <row r="150" spans="2:22" s="126" customFormat="1" ht="15" hidden="1" customHeight="1" x14ac:dyDescent="0.2">
      <c r="B150" s="309"/>
      <c r="C150" s="195"/>
      <c r="D150" s="195"/>
      <c r="E150" s="223"/>
      <c r="F150" s="198"/>
      <c r="G150" s="197"/>
      <c r="H150" s="198"/>
      <c r="I150" s="198"/>
      <c r="J150" s="198"/>
      <c r="K150" s="198"/>
      <c r="L150" s="198"/>
      <c r="M150" s="199"/>
      <c r="N150" s="200">
        <f t="shared" si="59"/>
        <v>0</v>
      </c>
      <c r="O150" s="200">
        <f t="shared" si="60"/>
        <v>0</v>
      </c>
      <c r="P150" s="200">
        <f t="shared" si="61"/>
        <v>0</v>
      </c>
      <c r="Q150" s="200">
        <f t="shared" si="65"/>
        <v>0</v>
      </c>
      <c r="R150" s="200">
        <f t="shared" si="62"/>
        <v>0</v>
      </c>
      <c r="S150" s="200">
        <f t="shared" si="63"/>
        <v>0</v>
      </c>
      <c r="T150" s="194">
        <f t="shared" si="64"/>
        <v>0</v>
      </c>
      <c r="U150" s="194"/>
      <c r="V150" s="323"/>
    </row>
    <row r="151" spans="2:22" s="126" customFormat="1" ht="15" hidden="1" customHeight="1" x14ac:dyDescent="0.2">
      <c r="B151" s="309"/>
      <c r="C151" s="195"/>
      <c r="D151" s="195"/>
      <c r="E151" s="223"/>
      <c r="F151" s="198"/>
      <c r="G151" s="197"/>
      <c r="H151" s="198"/>
      <c r="I151" s="198"/>
      <c r="J151" s="198"/>
      <c r="K151" s="198"/>
      <c r="L151" s="198"/>
      <c r="M151" s="199"/>
      <c r="N151" s="200">
        <f t="shared" si="59"/>
        <v>0</v>
      </c>
      <c r="O151" s="200">
        <f t="shared" si="60"/>
        <v>0</v>
      </c>
      <c r="P151" s="200">
        <f t="shared" si="61"/>
        <v>0</v>
      </c>
      <c r="Q151" s="200">
        <f t="shared" si="65"/>
        <v>0</v>
      </c>
      <c r="R151" s="200">
        <f t="shared" si="62"/>
        <v>0</v>
      </c>
      <c r="S151" s="200">
        <f t="shared" si="63"/>
        <v>0</v>
      </c>
      <c r="T151" s="194">
        <f t="shared" si="64"/>
        <v>0</v>
      </c>
      <c r="U151" s="194"/>
      <c r="V151" s="323"/>
    </row>
    <row r="152" spans="2:22" s="126" customFormat="1" ht="15" hidden="1" customHeight="1" x14ac:dyDescent="0.2">
      <c r="B152" s="309"/>
      <c r="C152" s="195"/>
      <c r="D152" s="195"/>
      <c r="E152" s="223"/>
      <c r="F152" s="198"/>
      <c r="G152" s="197"/>
      <c r="H152" s="198"/>
      <c r="I152" s="198"/>
      <c r="J152" s="198"/>
      <c r="K152" s="198"/>
      <c r="L152" s="198"/>
      <c r="M152" s="199"/>
      <c r="N152" s="200">
        <f t="shared" si="59"/>
        <v>0</v>
      </c>
      <c r="O152" s="200">
        <f t="shared" si="60"/>
        <v>0</v>
      </c>
      <c r="P152" s="200">
        <f t="shared" si="61"/>
        <v>0</v>
      </c>
      <c r="Q152" s="200">
        <f t="shared" si="65"/>
        <v>0</v>
      </c>
      <c r="R152" s="200">
        <f t="shared" si="62"/>
        <v>0</v>
      </c>
      <c r="S152" s="200">
        <f t="shared" si="63"/>
        <v>0</v>
      </c>
      <c r="T152" s="194">
        <f t="shared" si="64"/>
        <v>0</v>
      </c>
      <c r="U152" s="194"/>
      <c r="V152" s="323"/>
    </row>
    <row r="153" spans="2:22" s="126" customFormat="1" ht="15" hidden="1" customHeight="1" x14ac:dyDescent="0.2">
      <c r="B153" s="309"/>
      <c r="C153" s="195"/>
      <c r="D153" s="195"/>
      <c r="E153" s="223"/>
      <c r="F153" s="198"/>
      <c r="G153" s="197"/>
      <c r="H153" s="198"/>
      <c r="I153" s="198"/>
      <c r="J153" s="198"/>
      <c r="K153" s="198"/>
      <c r="L153" s="198"/>
      <c r="M153" s="199"/>
      <c r="N153" s="200">
        <f t="shared" si="59"/>
        <v>0</v>
      </c>
      <c r="O153" s="200">
        <f t="shared" si="60"/>
        <v>0</v>
      </c>
      <c r="P153" s="200">
        <f t="shared" si="61"/>
        <v>0</v>
      </c>
      <c r="Q153" s="200">
        <f t="shared" si="65"/>
        <v>0</v>
      </c>
      <c r="R153" s="200">
        <f t="shared" si="62"/>
        <v>0</v>
      </c>
      <c r="S153" s="200">
        <f t="shared" si="63"/>
        <v>0</v>
      </c>
      <c r="T153" s="194">
        <f t="shared" si="64"/>
        <v>0</v>
      </c>
      <c r="U153" s="194"/>
      <c r="V153" s="323"/>
    </row>
    <row r="154" spans="2:22" s="126" customFormat="1" ht="15" hidden="1" customHeight="1" x14ac:dyDescent="0.2">
      <c r="B154" s="309"/>
      <c r="C154" s="195"/>
      <c r="D154" s="195"/>
      <c r="E154" s="223"/>
      <c r="F154" s="198"/>
      <c r="G154" s="197"/>
      <c r="H154" s="198"/>
      <c r="I154" s="198"/>
      <c r="J154" s="198"/>
      <c r="K154" s="198"/>
      <c r="L154" s="198"/>
      <c r="M154" s="199"/>
      <c r="N154" s="200">
        <f t="shared" si="59"/>
        <v>0</v>
      </c>
      <c r="O154" s="200">
        <f t="shared" si="60"/>
        <v>0</v>
      </c>
      <c r="P154" s="200">
        <f t="shared" si="61"/>
        <v>0</v>
      </c>
      <c r="Q154" s="200">
        <f t="shared" si="65"/>
        <v>0</v>
      </c>
      <c r="R154" s="200">
        <f t="shared" si="62"/>
        <v>0</v>
      </c>
      <c r="S154" s="200">
        <f t="shared" si="63"/>
        <v>0</v>
      </c>
      <c r="T154" s="194">
        <f t="shared" si="64"/>
        <v>0</v>
      </c>
      <c r="U154" s="194"/>
      <c r="V154" s="323"/>
    </row>
    <row r="155" spans="2:22" s="126" customFormat="1" ht="15" hidden="1" customHeight="1" x14ac:dyDescent="0.2">
      <c r="B155" s="309"/>
      <c r="C155" s="195"/>
      <c r="D155" s="195"/>
      <c r="E155" s="223"/>
      <c r="F155" s="198"/>
      <c r="G155" s="197"/>
      <c r="H155" s="198"/>
      <c r="I155" s="198"/>
      <c r="J155" s="198"/>
      <c r="K155" s="198"/>
      <c r="L155" s="198"/>
      <c r="M155" s="199"/>
      <c r="N155" s="200">
        <f t="shared" ref="N155:N174" si="66">F155*(I155*J155*H155)</f>
        <v>0</v>
      </c>
      <c r="O155" s="200">
        <f t="shared" ref="O155:O174" si="67">(($R$8+I155+$R$8)*H155)*F155</f>
        <v>0</v>
      </c>
      <c r="P155" s="200">
        <f t="shared" ref="P155:P174" si="68">F155*((H155*K155)+(H155*L155))</f>
        <v>0</v>
      </c>
      <c r="Q155" s="200">
        <f t="shared" si="65"/>
        <v>0</v>
      </c>
      <c r="R155" s="200">
        <f t="shared" ref="R155:R174" si="69">(($R$8+I155+$R$8)*J155*H155)*F155</f>
        <v>0</v>
      </c>
      <c r="S155" s="200">
        <f t="shared" ref="S155:S174" si="70">R155-N155</f>
        <v>0</v>
      </c>
      <c r="T155" s="194">
        <f t="shared" si="64"/>
        <v>0</v>
      </c>
      <c r="U155" s="194"/>
      <c r="V155" s="323"/>
    </row>
    <row r="156" spans="2:22" s="126" customFormat="1" ht="15" hidden="1" customHeight="1" x14ac:dyDescent="0.2">
      <c r="B156" s="309"/>
      <c r="C156" s="195"/>
      <c r="D156" s="195"/>
      <c r="E156" s="223"/>
      <c r="F156" s="198"/>
      <c r="G156" s="197"/>
      <c r="H156" s="198"/>
      <c r="I156" s="198"/>
      <c r="J156" s="198"/>
      <c r="K156" s="198"/>
      <c r="L156" s="198"/>
      <c r="M156" s="199"/>
      <c r="N156" s="200">
        <f t="shared" si="66"/>
        <v>0</v>
      </c>
      <c r="O156" s="200">
        <f t="shared" si="67"/>
        <v>0</v>
      </c>
      <c r="P156" s="200">
        <f t="shared" si="68"/>
        <v>0</v>
      </c>
      <c r="Q156" s="200">
        <f t="shared" si="65"/>
        <v>0</v>
      </c>
      <c r="R156" s="200">
        <f t="shared" si="69"/>
        <v>0</v>
      </c>
      <c r="S156" s="200">
        <f t="shared" si="70"/>
        <v>0</v>
      </c>
      <c r="T156" s="194">
        <f t="shared" si="64"/>
        <v>0</v>
      </c>
      <c r="U156" s="194"/>
      <c r="V156" s="323"/>
    </row>
    <row r="157" spans="2:22" s="126" customFormat="1" ht="15" hidden="1" customHeight="1" x14ac:dyDescent="0.2">
      <c r="B157" s="309"/>
      <c r="C157" s="195"/>
      <c r="D157" s="195"/>
      <c r="E157" s="223"/>
      <c r="F157" s="198"/>
      <c r="G157" s="197"/>
      <c r="H157" s="198"/>
      <c r="I157" s="198"/>
      <c r="J157" s="198"/>
      <c r="K157" s="198"/>
      <c r="L157" s="198"/>
      <c r="M157" s="199"/>
      <c r="N157" s="200">
        <f t="shared" si="66"/>
        <v>0</v>
      </c>
      <c r="O157" s="200">
        <f t="shared" si="67"/>
        <v>0</v>
      </c>
      <c r="P157" s="200">
        <f t="shared" si="68"/>
        <v>0</v>
      </c>
      <c r="Q157" s="200">
        <f t="shared" ref="Q157:Q176" si="71">P157</f>
        <v>0</v>
      </c>
      <c r="R157" s="200">
        <f t="shared" si="69"/>
        <v>0</v>
      </c>
      <c r="S157" s="200">
        <f t="shared" si="70"/>
        <v>0</v>
      </c>
      <c r="T157" s="194">
        <f t="shared" si="64"/>
        <v>0</v>
      </c>
      <c r="U157" s="194"/>
      <c r="V157" s="323"/>
    </row>
    <row r="158" spans="2:22" s="126" customFormat="1" ht="15" hidden="1" customHeight="1" x14ac:dyDescent="0.2">
      <c r="B158" s="309"/>
      <c r="C158" s="195"/>
      <c r="D158" s="195"/>
      <c r="E158" s="223"/>
      <c r="F158" s="198"/>
      <c r="G158" s="197"/>
      <c r="H158" s="198"/>
      <c r="I158" s="198"/>
      <c r="J158" s="198"/>
      <c r="K158" s="198"/>
      <c r="L158" s="198"/>
      <c r="M158" s="199"/>
      <c r="N158" s="200">
        <f t="shared" si="66"/>
        <v>0</v>
      </c>
      <c r="O158" s="200">
        <f t="shared" si="67"/>
        <v>0</v>
      </c>
      <c r="P158" s="200">
        <f t="shared" si="68"/>
        <v>0</v>
      </c>
      <c r="Q158" s="200">
        <f t="shared" si="71"/>
        <v>0</v>
      </c>
      <c r="R158" s="200">
        <f t="shared" si="69"/>
        <v>0</v>
      </c>
      <c r="S158" s="200">
        <f t="shared" si="70"/>
        <v>0</v>
      </c>
      <c r="T158" s="194">
        <f t="shared" si="64"/>
        <v>0</v>
      </c>
      <c r="U158" s="194"/>
      <c r="V158" s="323"/>
    </row>
    <row r="159" spans="2:22" s="126" customFormat="1" ht="15" hidden="1" customHeight="1" x14ac:dyDescent="0.2">
      <c r="B159" s="309"/>
      <c r="C159" s="195"/>
      <c r="D159" s="195"/>
      <c r="E159" s="223"/>
      <c r="F159" s="198"/>
      <c r="G159" s="197"/>
      <c r="H159" s="198"/>
      <c r="I159" s="198"/>
      <c r="J159" s="198"/>
      <c r="K159" s="198"/>
      <c r="L159" s="198"/>
      <c r="M159" s="199"/>
      <c r="N159" s="200">
        <f t="shared" si="66"/>
        <v>0</v>
      </c>
      <c r="O159" s="200">
        <f t="shared" si="67"/>
        <v>0</v>
      </c>
      <c r="P159" s="200">
        <f t="shared" si="68"/>
        <v>0</v>
      </c>
      <c r="Q159" s="200">
        <f t="shared" si="71"/>
        <v>0</v>
      </c>
      <c r="R159" s="200">
        <f t="shared" si="69"/>
        <v>0</v>
      </c>
      <c r="S159" s="200">
        <f t="shared" si="70"/>
        <v>0</v>
      </c>
      <c r="T159" s="194">
        <f t="shared" si="64"/>
        <v>0</v>
      </c>
      <c r="U159" s="194"/>
      <c r="V159" s="323"/>
    </row>
    <row r="160" spans="2:22" s="126" customFormat="1" ht="15" hidden="1" customHeight="1" x14ac:dyDescent="0.2">
      <c r="B160" s="309"/>
      <c r="C160" s="195"/>
      <c r="D160" s="195"/>
      <c r="E160" s="223"/>
      <c r="F160" s="198"/>
      <c r="G160" s="197"/>
      <c r="H160" s="198"/>
      <c r="I160" s="198"/>
      <c r="J160" s="198"/>
      <c r="K160" s="198"/>
      <c r="L160" s="198"/>
      <c r="M160" s="199"/>
      <c r="N160" s="200">
        <f t="shared" si="66"/>
        <v>0</v>
      </c>
      <c r="O160" s="200">
        <f t="shared" si="67"/>
        <v>0</v>
      </c>
      <c r="P160" s="200">
        <f t="shared" si="68"/>
        <v>0</v>
      </c>
      <c r="Q160" s="200">
        <f t="shared" si="71"/>
        <v>0</v>
      </c>
      <c r="R160" s="200">
        <f t="shared" si="69"/>
        <v>0</v>
      </c>
      <c r="S160" s="200">
        <f t="shared" si="70"/>
        <v>0</v>
      </c>
      <c r="T160" s="194">
        <f t="shared" si="64"/>
        <v>0</v>
      </c>
      <c r="U160" s="194"/>
      <c r="V160" s="323"/>
    </row>
    <row r="161" spans="2:22" s="126" customFormat="1" ht="15" hidden="1" customHeight="1" x14ac:dyDescent="0.2">
      <c r="B161" s="309"/>
      <c r="C161" s="195"/>
      <c r="D161" s="195"/>
      <c r="E161" s="223"/>
      <c r="F161" s="198"/>
      <c r="G161" s="197"/>
      <c r="H161" s="198"/>
      <c r="I161" s="198"/>
      <c r="J161" s="198"/>
      <c r="K161" s="198"/>
      <c r="L161" s="198"/>
      <c r="M161" s="199"/>
      <c r="N161" s="200">
        <f t="shared" si="66"/>
        <v>0</v>
      </c>
      <c r="O161" s="200">
        <f t="shared" si="67"/>
        <v>0</v>
      </c>
      <c r="P161" s="200">
        <f t="shared" si="68"/>
        <v>0</v>
      </c>
      <c r="Q161" s="200">
        <f t="shared" si="71"/>
        <v>0</v>
      </c>
      <c r="R161" s="200">
        <f t="shared" si="69"/>
        <v>0</v>
      </c>
      <c r="S161" s="200">
        <f t="shared" si="70"/>
        <v>0</v>
      </c>
      <c r="T161" s="194">
        <f t="shared" si="64"/>
        <v>0</v>
      </c>
      <c r="U161" s="194"/>
      <c r="V161" s="323"/>
    </row>
    <row r="162" spans="2:22" s="126" customFormat="1" ht="15" hidden="1" customHeight="1" x14ac:dyDescent="0.2">
      <c r="B162" s="309"/>
      <c r="C162" s="195"/>
      <c r="D162" s="195"/>
      <c r="E162" s="223"/>
      <c r="F162" s="198"/>
      <c r="G162" s="197"/>
      <c r="H162" s="198"/>
      <c r="I162" s="198"/>
      <c r="J162" s="198"/>
      <c r="K162" s="198"/>
      <c r="L162" s="198"/>
      <c r="M162" s="199"/>
      <c r="N162" s="200">
        <f t="shared" si="66"/>
        <v>0</v>
      </c>
      <c r="O162" s="200">
        <f t="shared" si="67"/>
        <v>0</v>
      </c>
      <c r="P162" s="200">
        <f t="shared" si="68"/>
        <v>0</v>
      </c>
      <c r="Q162" s="200">
        <f t="shared" si="71"/>
        <v>0</v>
      </c>
      <c r="R162" s="200">
        <f t="shared" si="69"/>
        <v>0</v>
      </c>
      <c r="S162" s="200">
        <f t="shared" si="70"/>
        <v>0</v>
      </c>
      <c r="T162" s="194">
        <f t="shared" si="64"/>
        <v>0</v>
      </c>
      <c r="U162" s="194"/>
      <c r="V162" s="323"/>
    </row>
    <row r="163" spans="2:22" s="126" customFormat="1" ht="15" hidden="1" customHeight="1" x14ac:dyDescent="0.2">
      <c r="B163" s="309"/>
      <c r="C163" s="195"/>
      <c r="D163" s="195"/>
      <c r="E163" s="223"/>
      <c r="F163" s="198"/>
      <c r="G163" s="197"/>
      <c r="H163" s="198"/>
      <c r="I163" s="198"/>
      <c r="J163" s="198"/>
      <c r="K163" s="198"/>
      <c r="L163" s="198"/>
      <c r="M163" s="199"/>
      <c r="N163" s="200">
        <f t="shared" si="66"/>
        <v>0</v>
      </c>
      <c r="O163" s="200">
        <f t="shared" si="67"/>
        <v>0</v>
      </c>
      <c r="P163" s="200">
        <f t="shared" si="68"/>
        <v>0</v>
      </c>
      <c r="Q163" s="200">
        <f t="shared" si="71"/>
        <v>0</v>
      </c>
      <c r="R163" s="200">
        <f t="shared" si="69"/>
        <v>0</v>
      </c>
      <c r="S163" s="200">
        <f t="shared" si="70"/>
        <v>0</v>
      </c>
      <c r="T163" s="194">
        <f t="shared" si="64"/>
        <v>0</v>
      </c>
      <c r="U163" s="194"/>
      <c r="V163" s="323"/>
    </row>
    <row r="164" spans="2:22" s="126" customFormat="1" ht="15" hidden="1" customHeight="1" x14ac:dyDescent="0.2">
      <c r="B164" s="309"/>
      <c r="C164" s="195"/>
      <c r="D164" s="195"/>
      <c r="E164" s="223"/>
      <c r="F164" s="198"/>
      <c r="G164" s="197"/>
      <c r="H164" s="198"/>
      <c r="I164" s="198"/>
      <c r="J164" s="198"/>
      <c r="K164" s="198"/>
      <c r="L164" s="198"/>
      <c r="M164" s="199"/>
      <c r="N164" s="200">
        <f t="shared" si="66"/>
        <v>0</v>
      </c>
      <c r="O164" s="200">
        <f t="shared" si="67"/>
        <v>0</v>
      </c>
      <c r="P164" s="200">
        <f t="shared" si="68"/>
        <v>0</v>
      </c>
      <c r="Q164" s="200">
        <f t="shared" si="71"/>
        <v>0</v>
      </c>
      <c r="R164" s="200">
        <f t="shared" si="69"/>
        <v>0</v>
      </c>
      <c r="S164" s="200">
        <f t="shared" si="70"/>
        <v>0</v>
      </c>
      <c r="T164" s="194">
        <f t="shared" si="64"/>
        <v>0</v>
      </c>
      <c r="U164" s="194"/>
      <c r="V164" s="323"/>
    </row>
    <row r="165" spans="2:22" s="126" customFormat="1" ht="15" hidden="1" customHeight="1" x14ac:dyDescent="0.2">
      <c r="B165" s="309"/>
      <c r="C165" s="195"/>
      <c r="D165" s="195"/>
      <c r="E165" s="223"/>
      <c r="F165" s="198"/>
      <c r="G165" s="197"/>
      <c r="H165" s="198"/>
      <c r="I165" s="198"/>
      <c r="J165" s="198"/>
      <c r="K165" s="198"/>
      <c r="L165" s="198"/>
      <c r="M165" s="199"/>
      <c r="N165" s="200">
        <f t="shared" si="66"/>
        <v>0</v>
      </c>
      <c r="O165" s="200">
        <f t="shared" si="67"/>
        <v>0</v>
      </c>
      <c r="P165" s="200">
        <f t="shared" si="68"/>
        <v>0</v>
      </c>
      <c r="Q165" s="200">
        <f t="shared" si="71"/>
        <v>0</v>
      </c>
      <c r="R165" s="200">
        <f t="shared" si="69"/>
        <v>0</v>
      </c>
      <c r="S165" s="200">
        <f t="shared" si="70"/>
        <v>0</v>
      </c>
      <c r="T165" s="194">
        <f t="shared" si="64"/>
        <v>0</v>
      </c>
      <c r="U165" s="194"/>
      <c r="V165" s="323"/>
    </row>
    <row r="166" spans="2:22" s="126" customFormat="1" ht="15" hidden="1" customHeight="1" x14ac:dyDescent="0.2">
      <c r="B166" s="309"/>
      <c r="C166" s="195"/>
      <c r="D166" s="195"/>
      <c r="E166" s="223"/>
      <c r="F166" s="198"/>
      <c r="G166" s="197"/>
      <c r="H166" s="198"/>
      <c r="I166" s="198"/>
      <c r="J166" s="198"/>
      <c r="K166" s="198"/>
      <c r="L166" s="198"/>
      <c r="M166" s="199"/>
      <c r="N166" s="200">
        <f t="shared" si="66"/>
        <v>0</v>
      </c>
      <c r="O166" s="200">
        <f t="shared" si="67"/>
        <v>0</v>
      </c>
      <c r="P166" s="200">
        <f t="shared" si="68"/>
        <v>0</v>
      </c>
      <c r="Q166" s="200">
        <f t="shared" si="71"/>
        <v>0</v>
      </c>
      <c r="R166" s="200">
        <f t="shared" si="69"/>
        <v>0</v>
      </c>
      <c r="S166" s="200">
        <f t="shared" si="70"/>
        <v>0</v>
      </c>
      <c r="T166" s="194">
        <f t="shared" si="64"/>
        <v>0</v>
      </c>
      <c r="U166" s="194"/>
      <c r="V166" s="323"/>
    </row>
    <row r="167" spans="2:22" s="126" customFormat="1" ht="15" hidden="1" customHeight="1" x14ac:dyDescent="0.2">
      <c r="B167" s="309"/>
      <c r="C167" s="195"/>
      <c r="D167" s="195"/>
      <c r="E167" s="223"/>
      <c r="F167" s="198"/>
      <c r="G167" s="197"/>
      <c r="H167" s="198"/>
      <c r="I167" s="198"/>
      <c r="J167" s="198"/>
      <c r="K167" s="198"/>
      <c r="L167" s="198"/>
      <c r="M167" s="199"/>
      <c r="N167" s="200">
        <f t="shared" si="66"/>
        <v>0</v>
      </c>
      <c r="O167" s="200">
        <f t="shared" si="67"/>
        <v>0</v>
      </c>
      <c r="P167" s="200">
        <f t="shared" si="68"/>
        <v>0</v>
      </c>
      <c r="Q167" s="200">
        <f t="shared" si="71"/>
        <v>0</v>
      </c>
      <c r="R167" s="200">
        <f t="shared" si="69"/>
        <v>0</v>
      </c>
      <c r="S167" s="200">
        <f t="shared" si="70"/>
        <v>0</v>
      </c>
      <c r="T167" s="194">
        <f t="shared" si="64"/>
        <v>0</v>
      </c>
      <c r="U167" s="194"/>
      <c r="V167" s="323"/>
    </row>
    <row r="168" spans="2:22" s="126" customFormat="1" ht="15" hidden="1" customHeight="1" x14ac:dyDescent="0.2">
      <c r="B168" s="309"/>
      <c r="C168" s="195"/>
      <c r="D168" s="195"/>
      <c r="E168" s="223"/>
      <c r="F168" s="198"/>
      <c r="G168" s="197"/>
      <c r="H168" s="198"/>
      <c r="I168" s="198"/>
      <c r="J168" s="198"/>
      <c r="K168" s="198"/>
      <c r="L168" s="198"/>
      <c r="M168" s="199"/>
      <c r="N168" s="200">
        <f t="shared" si="66"/>
        <v>0</v>
      </c>
      <c r="O168" s="200">
        <f t="shared" si="67"/>
        <v>0</v>
      </c>
      <c r="P168" s="200">
        <f t="shared" si="68"/>
        <v>0</v>
      </c>
      <c r="Q168" s="200">
        <f t="shared" si="71"/>
        <v>0</v>
      </c>
      <c r="R168" s="200">
        <f t="shared" si="69"/>
        <v>0</v>
      </c>
      <c r="S168" s="200">
        <f t="shared" si="70"/>
        <v>0</v>
      </c>
      <c r="T168" s="194">
        <f t="shared" si="64"/>
        <v>0</v>
      </c>
      <c r="U168" s="194"/>
      <c r="V168" s="323"/>
    </row>
    <row r="169" spans="2:22" s="126" customFormat="1" ht="15" hidden="1" customHeight="1" x14ac:dyDescent="0.2">
      <c r="B169" s="309"/>
      <c r="C169" s="195"/>
      <c r="D169" s="195"/>
      <c r="E169" s="223"/>
      <c r="F169" s="198"/>
      <c r="G169" s="197"/>
      <c r="H169" s="198"/>
      <c r="I169" s="198"/>
      <c r="J169" s="198"/>
      <c r="K169" s="198"/>
      <c r="L169" s="198"/>
      <c r="M169" s="199"/>
      <c r="N169" s="200">
        <f t="shared" si="66"/>
        <v>0</v>
      </c>
      <c r="O169" s="200">
        <f t="shared" si="67"/>
        <v>0</v>
      </c>
      <c r="P169" s="200">
        <f t="shared" si="68"/>
        <v>0</v>
      </c>
      <c r="Q169" s="200">
        <f t="shared" si="71"/>
        <v>0</v>
      </c>
      <c r="R169" s="200">
        <f t="shared" si="69"/>
        <v>0</v>
      </c>
      <c r="S169" s="200">
        <f t="shared" si="70"/>
        <v>0</v>
      </c>
      <c r="T169" s="194">
        <f t="shared" si="64"/>
        <v>0</v>
      </c>
      <c r="U169" s="194"/>
      <c r="V169" s="323"/>
    </row>
    <row r="170" spans="2:22" s="126" customFormat="1" ht="15" hidden="1" customHeight="1" x14ac:dyDescent="0.2">
      <c r="B170" s="309"/>
      <c r="C170" s="195"/>
      <c r="D170" s="195"/>
      <c r="E170" s="223"/>
      <c r="F170" s="198"/>
      <c r="G170" s="197"/>
      <c r="H170" s="198"/>
      <c r="I170" s="198"/>
      <c r="J170" s="198"/>
      <c r="K170" s="198"/>
      <c r="L170" s="198"/>
      <c r="M170" s="199"/>
      <c r="N170" s="200">
        <f t="shared" si="66"/>
        <v>0</v>
      </c>
      <c r="O170" s="200">
        <f t="shared" si="67"/>
        <v>0</v>
      </c>
      <c r="P170" s="200">
        <f t="shared" si="68"/>
        <v>0</v>
      </c>
      <c r="Q170" s="200">
        <f t="shared" si="71"/>
        <v>0</v>
      </c>
      <c r="R170" s="200">
        <f t="shared" si="69"/>
        <v>0</v>
      </c>
      <c r="S170" s="200">
        <f t="shared" si="70"/>
        <v>0</v>
      </c>
      <c r="T170" s="194">
        <f t="shared" si="64"/>
        <v>0</v>
      </c>
      <c r="U170" s="194"/>
      <c r="V170" s="323"/>
    </row>
    <row r="171" spans="2:22" s="126" customFormat="1" ht="15" hidden="1" customHeight="1" x14ac:dyDescent="0.2">
      <c r="B171" s="309"/>
      <c r="C171" s="195"/>
      <c r="D171" s="195"/>
      <c r="E171" s="223"/>
      <c r="F171" s="198"/>
      <c r="G171" s="197"/>
      <c r="H171" s="198"/>
      <c r="I171" s="198"/>
      <c r="J171" s="198"/>
      <c r="K171" s="198"/>
      <c r="L171" s="198"/>
      <c r="M171" s="199"/>
      <c r="N171" s="200">
        <f t="shared" si="66"/>
        <v>0</v>
      </c>
      <c r="O171" s="200">
        <f t="shared" si="67"/>
        <v>0</v>
      </c>
      <c r="P171" s="200">
        <f t="shared" si="68"/>
        <v>0</v>
      </c>
      <c r="Q171" s="200">
        <f t="shared" si="71"/>
        <v>0</v>
      </c>
      <c r="R171" s="200">
        <f t="shared" si="69"/>
        <v>0</v>
      </c>
      <c r="S171" s="200">
        <f t="shared" si="70"/>
        <v>0</v>
      </c>
      <c r="T171" s="194">
        <f t="shared" si="64"/>
        <v>0</v>
      </c>
      <c r="U171" s="194"/>
      <c r="V171" s="323"/>
    </row>
    <row r="172" spans="2:22" s="126" customFormat="1" ht="15" hidden="1" customHeight="1" x14ac:dyDescent="0.2">
      <c r="B172" s="309"/>
      <c r="C172" s="195"/>
      <c r="D172" s="195"/>
      <c r="E172" s="223"/>
      <c r="F172" s="198"/>
      <c r="G172" s="197"/>
      <c r="H172" s="198"/>
      <c r="I172" s="198"/>
      <c r="J172" s="198"/>
      <c r="K172" s="198"/>
      <c r="L172" s="198"/>
      <c r="M172" s="199"/>
      <c r="N172" s="200">
        <f t="shared" si="66"/>
        <v>0</v>
      </c>
      <c r="O172" s="200">
        <f t="shared" si="67"/>
        <v>0</v>
      </c>
      <c r="P172" s="200">
        <f t="shared" si="68"/>
        <v>0</v>
      </c>
      <c r="Q172" s="200">
        <f t="shared" si="71"/>
        <v>0</v>
      </c>
      <c r="R172" s="200">
        <f t="shared" si="69"/>
        <v>0</v>
      </c>
      <c r="S172" s="200">
        <f t="shared" si="70"/>
        <v>0</v>
      </c>
      <c r="T172" s="194">
        <f t="shared" si="64"/>
        <v>0</v>
      </c>
      <c r="U172" s="194"/>
      <c r="V172" s="323"/>
    </row>
    <row r="173" spans="2:22" s="126" customFormat="1" ht="15" hidden="1" customHeight="1" x14ac:dyDescent="0.2">
      <c r="B173" s="309"/>
      <c r="C173" s="195"/>
      <c r="D173" s="195"/>
      <c r="E173" s="203"/>
      <c r="F173" s="198"/>
      <c r="G173" s="197"/>
      <c r="H173" s="198"/>
      <c r="I173" s="198"/>
      <c r="J173" s="198"/>
      <c r="K173" s="198"/>
      <c r="L173" s="198"/>
      <c r="M173" s="199"/>
      <c r="N173" s="200">
        <f t="shared" si="66"/>
        <v>0</v>
      </c>
      <c r="O173" s="200">
        <f t="shared" si="67"/>
        <v>0</v>
      </c>
      <c r="P173" s="200">
        <f t="shared" si="68"/>
        <v>0</v>
      </c>
      <c r="Q173" s="200">
        <f t="shared" si="71"/>
        <v>0</v>
      </c>
      <c r="R173" s="200">
        <f t="shared" si="69"/>
        <v>0</v>
      </c>
      <c r="S173" s="200">
        <f t="shared" si="70"/>
        <v>0</v>
      </c>
      <c r="T173" s="194">
        <f t="shared" si="64"/>
        <v>0</v>
      </c>
      <c r="U173" s="194"/>
      <c r="V173" s="323"/>
    </row>
    <row r="174" spans="2:22" s="126" customFormat="1" ht="15" hidden="1" customHeight="1" x14ac:dyDescent="0.2">
      <c r="B174" s="309"/>
      <c r="C174" s="195"/>
      <c r="D174" s="195"/>
      <c r="E174" s="203"/>
      <c r="F174" s="198"/>
      <c r="G174" s="197"/>
      <c r="H174" s="198"/>
      <c r="I174" s="198"/>
      <c r="J174" s="198"/>
      <c r="K174" s="198"/>
      <c r="L174" s="198"/>
      <c r="M174" s="199"/>
      <c r="N174" s="200">
        <f t="shared" si="66"/>
        <v>0</v>
      </c>
      <c r="O174" s="200">
        <f t="shared" si="67"/>
        <v>0</v>
      </c>
      <c r="P174" s="200">
        <f t="shared" si="68"/>
        <v>0</v>
      </c>
      <c r="Q174" s="200">
        <f t="shared" si="71"/>
        <v>0</v>
      </c>
      <c r="R174" s="200">
        <f t="shared" si="69"/>
        <v>0</v>
      </c>
      <c r="S174" s="200">
        <f t="shared" si="70"/>
        <v>0</v>
      </c>
      <c r="T174" s="194">
        <f t="shared" si="64"/>
        <v>0</v>
      </c>
      <c r="U174" s="194"/>
      <c r="V174" s="323"/>
    </row>
    <row r="175" spans="2:22" s="126" customFormat="1" ht="15" hidden="1" customHeight="1" x14ac:dyDescent="0.2">
      <c r="B175" s="309"/>
      <c r="C175" s="195"/>
      <c r="D175" s="195"/>
      <c r="E175" s="203"/>
      <c r="F175" s="198"/>
      <c r="G175" s="197"/>
      <c r="H175" s="198"/>
      <c r="I175" s="198"/>
      <c r="J175" s="198"/>
      <c r="K175" s="198"/>
      <c r="L175" s="198"/>
      <c r="M175" s="199"/>
      <c r="N175" s="200">
        <f t="shared" ref="N175:N181" si="72">F175*(I175*J175*H175)</f>
        <v>0</v>
      </c>
      <c r="O175" s="200">
        <f t="shared" ref="O175:O181" si="73">(($R$8+I175+$R$8)*H175)*F175</f>
        <v>0</v>
      </c>
      <c r="P175" s="200">
        <f t="shared" ref="P175:P181" si="74">F175*((H175*K175)+(H175*L175))</f>
        <v>0</v>
      </c>
      <c r="Q175" s="200">
        <f t="shared" si="71"/>
        <v>0</v>
      </c>
      <c r="R175" s="200">
        <f t="shared" ref="R175:R181" si="75">(($R$8+I175+$R$8)*J175*H175)*F175</f>
        <v>0</v>
      </c>
      <c r="S175" s="200">
        <f t="shared" ref="S175:S181" si="76">R175-N175</f>
        <v>0</v>
      </c>
      <c r="T175" s="194">
        <f t="shared" si="64"/>
        <v>0</v>
      </c>
      <c r="U175" s="194"/>
      <c r="V175" s="323"/>
    </row>
    <row r="176" spans="2:22" s="126" customFormat="1" ht="15" hidden="1" customHeight="1" x14ac:dyDescent="0.2">
      <c r="B176" s="309"/>
      <c r="C176" s="195"/>
      <c r="D176" s="195"/>
      <c r="E176" s="203"/>
      <c r="F176" s="198"/>
      <c r="G176" s="197"/>
      <c r="H176" s="198"/>
      <c r="I176" s="198"/>
      <c r="J176" s="198"/>
      <c r="K176" s="198"/>
      <c r="L176" s="198"/>
      <c r="M176" s="199"/>
      <c r="N176" s="200">
        <f t="shared" si="72"/>
        <v>0</v>
      </c>
      <c r="O176" s="200">
        <f t="shared" si="73"/>
        <v>0</v>
      </c>
      <c r="P176" s="200">
        <f t="shared" si="74"/>
        <v>0</v>
      </c>
      <c r="Q176" s="200">
        <f t="shared" si="71"/>
        <v>0</v>
      </c>
      <c r="R176" s="200">
        <f t="shared" si="75"/>
        <v>0</v>
      </c>
      <c r="S176" s="200">
        <f t="shared" si="76"/>
        <v>0</v>
      </c>
      <c r="T176" s="194">
        <f t="shared" si="64"/>
        <v>0</v>
      </c>
      <c r="U176" s="194"/>
      <c r="V176" s="323"/>
    </row>
    <row r="177" spans="2:22" s="126" customFormat="1" ht="15" hidden="1" customHeight="1" x14ac:dyDescent="0.2">
      <c r="B177" s="309"/>
      <c r="C177" s="195"/>
      <c r="D177" s="195"/>
      <c r="E177" s="203"/>
      <c r="F177" s="198"/>
      <c r="G177" s="197"/>
      <c r="H177" s="198"/>
      <c r="I177" s="198"/>
      <c r="J177" s="198"/>
      <c r="K177" s="198"/>
      <c r="L177" s="198"/>
      <c r="M177" s="199"/>
      <c r="N177" s="200">
        <f t="shared" si="72"/>
        <v>0</v>
      </c>
      <c r="O177" s="200">
        <f t="shared" si="73"/>
        <v>0</v>
      </c>
      <c r="P177" s="200">
        <f t="shared" si="74"/>
        <v>0</v>
      </c>
      <c r="Q177" s="200">
        <f t="shared" ref="Q177:Q181" si="77">P177</f>
        <v>0</v>
      </c>
      <c r="R177" s="200">
        <f t="shared" si="75"/>
        <v>0</v>
      </c>
      <c r="S177" s="200">
        <f t="shared" si="76"/>
        <v>0</v>
      </c>
      <c r="T177" s="194">
        <f t="shared" si="64"/>
        <v>0</v>
      </c>
      <c r="U177" s="194"/>
      <c r="V177" s="323"/>
    </row>
    <row r="178" spans="2:22" s="126" customFormat="1" ht="15" hidden="1" customHeight="1" x14ac:dyDescent="0.2">
      <c r="B178" s="309"/>
      <c r="C178" s="195"/>
      <c r="D178" s="203"/>
      <c r="E178" s="203"/>
      <c r="F178" s="198"/>
      <c r="G178" s="197"/>
      <c r="H178" s="198"/>
      <c r="I178" s="198"/>
      <c r="J178" s="198"/>
      <c r="K178" s="198"/>
      <c r="L178" s="198"/>
      <c r="M178" s="199"/>
      <c r="N178" s="200">
        <f t="shared" si="72"/>
        <v>0</v>
      </c>
      <c r="O178" s="200">
        <f t="shared" si="73"/>
        <v>0</v>
      </c>
      <c r="P178" s="200">
        <f t="shared" si="74"/>
        <v>0</v>
      </c>
      <c r="Q178" s="200">
        <f t="shared" si="77"/>
        <v>0</v>
      </c>
      <c r="R178" s="200">
        <f t="shared" si="75"/>
        <v>0</v>
      </c>
      <c r="S178" s="200">
        <f t="shared" si="76"/>
        <v>0</v>
      </c>
      <c r="T178" s="194">
        <f t="shared" ref="T178:T181" si="78">(R178-S178)*$T$8</f>
        <v>0</v>
      </c>
      <c r="U178" s="194"/>
      <c r="V178" s="323"/>
    </row>
    <row r="179" spans="2:22" s="126" customFormat="1" ht="15" hidden="1" customHeight="1" x14ac:dyDescent="0.2">
      <c r="B179" s="309"/>
      <c r="C179" s="195"/>
      <c r="D179" s="203"/>
      <c r="E179" s="203"/>
      <c r="F179" s="198"/>
      <c r="G179" s="197"/>
      <c r="H179" s="198"/>
      <c r="I179" s="198"/>
      <c r="J179" s="198"/>
      <c r="K179" s="198"/>
      <c r="L179" s="198"/>
      <c r="M179" s="199"/>
      <c r="N179" s="200">
        <f t="shared" si="72"/>
        <v>0</v>
      </c>
      <c r="O179" s="200">
        <f t="shared" si="73"/>
        <v>0</v>
      </c>
      <c r="P179" s="200">
        <f t="shared" si="74"/>
        <v>0</v>
      </c>
      <c r="Q179" s="200">
        <f t="shared" si="77"/>
        <v>0</v>
      </c>
      <c r="R179" s="200">
        <f t="shared" si="75"/>
        <v>0</v>
      </c>
      <c r="S179" s="200">
        <f t="shared" si="76"/>
        <v>0</v>
      </c>
      <c r="T179" s="194">
        <f t="shared" si="78"/>
        <v>0</v>
      </c>
      <c r="U179" s="194"/>
      <c r="V179" s="323"/>
    </row>
    <row r="180" spans="2:22" s="126" customFormat="1" ht="15" hidden="1" customHeight="1" x14ac:dyDescent="0.2">
      <c r="B180" s="309"/>
      <c r="C180" s="195"/>
      <c r="D180" s="203"/>
      <c r="E180" s="203"/>
      <c r="F180" s="198"/>
      <c r="G180" s="197"/>
      <c r="H180" s="198"/>
      <c r="I180" s="198"/>
      <c r="J180" s="198"/>
      <c r="K180" s="198"/>
      <c r="L180" s="198"/>
      <c r="M180" s="199"/>
      <c r="N180" s="200">
        <f t="shared" si="72"/>
        <v>0</v>
      </c>
      <c r="O180" s="200">
        <f t="shared" si="73"/>
        <v>0</v>
      </c>
      <c r="P180" s="200">
        <f t="shared" si="74"/>
        <v>0</v>
      </c>
      <c r="Q180" s="200">
        <f t="shared" si="77"/>
        <v>0</v>
      </c>
      <c r="R180" s="200">
        <f t="shared" si="75"/>
        <v>0</v>
      </c>
      <c r="S180" s="200">
        <f t="shared" si="76"/>
        <v>0</v>
      </c>
      <c r="T180" s="194">
        <f t="shared" si="78"/>
        <v>0</v>
      </c>
      <c r="U180" s="194"/>
      <c r="V180" s="323"/>
    </row>
    <row r="181" spans="2:22" s="126" customFormat="1" ht="15" hidden="1" customHeight="1" x14ac:dyDescent="0.2">
      <c r="B181" s="309"/>
      <c r="C181" s="195"/>
      <c r="D181" s="203"/>
      <c r="E181" s="203"/>
      <c r="F181" s="198"/>
      <c r="G181" s="197"/>
      <c r="H181" s="198"/>
      <c r="I181" s="198"/>
      <c r="J181" s="198"/>
      <c r="K181" s="198"/>
      <c r="L181" s="198"/>
      <c r="M181" s="199"/>
      <c r="N181" s="200">
        <f t="shared" si="72"/>
        <v>0</v>
      </c>
      <c r="O181" s="200">
        <f t="shared" si="73"/>
        <v>0</v>
      </c>
      <c r="P181" s="200">
        <f t="shared" si="74"/>
        <v>0</v>
      </c>
      <c r="Q181" s="200">
        <f t="shared" si="77"/>
        <v>0</v>
      </c>
      <c r="R181" s="200">
        <f t="shared" si="75"/>
        <v>0</v>
      </c>
      <c r="S181" s="200">
        <f t="shared" si="76"/>
        <v>0</v>
      </c>
      <c r="T181" s="194">
        <f t="shared" si="78"/>
        <v>0</v>
      </c>
      <c r="U181" s="194"/>
      <c r="V181" s="323"/>
    </row>
    <row r="182" spans="2:22" s="126" customFormat="1" ht="15" hidden="1" customHeight="1" x14ac:dyDescent="0.2">
      <c r="B182" s="309"/>
      <c r="C182" s="195"/>
      <c r="D182" s="203"/>
      <c r="E182" s="203"/>
      <c r="F182" s="198"/>
      <c r="G182" s="197"/>
      <c r="H182" s="198"/>
      <c r="I182" s="198"/>
      <c r="J182" s="198"/>
      <c r="K182" s="198"/>
      <c r="L182" s="198"/>
      <c r="M182" s="199"/>
      <c r="N182" s="200">
        <f t="shared" si="41"/>
        <v>0</v>
      </c>
      <c r="O182" s="200">
        <f t="shared" si="42"/>
        <v>0</v>
      </c>
      <c r="P182" s="200">
        <f t="shared" si="43"/>
        <v>0</v>
      </c>
      <c r="Q182" s="200">
        <f t="shared" si="11"/>
        <v>0</v>
      </c>
      <c r="R182" s="200">
        <f t="shared" si="44"/>
        <v>0</v>
      </c>
      <c r="S182" s="200">
        <f t="shared" si="45"/>
        <v>0</v>
      </c>
      <c r="T182" s="194">
        <f t="shared" ref="T182" si="79">(R182-S182)*$T$8</f>
        <v>0</v>
      </c>
      <c r="U182" s="194"/>
      <c r="V182" s="323"/>
    </row>
    <row r="183" spans="2:22" s="126" customFormat="1" ht="15" hidden="1" customHeight="1" x14ac:dyDescent="0.2">
      <c r="B183" s="309"/>
      <c r="C183" s="195"/>
      <c r="D183" s="203"/>
      <c r="E183" s="203"/>
      <c r="F183" s="198"/>
      <c r="G183" s="197"/>
      <c r="H183" s="198"/>
      <c r="I183" s="198"/>
      <c r="J183" s="198"/>
      <c r="K183" s="198"/>
      <c r="L183" s="198"/>
      <c r="M183" s="199"/>
      <c r="N183" s="200"/>
      <c r="O183" s="200"/>
      <c r="P183" s="200"/>
      <c r="Q183" s="200"/>
      <c r="R183" s="200"/>
      <c r="S183" s="200"/>
      <c r="T183" s="194"/>
      <c r="U183" s="194"/>
      <c r="V183" s="323"/>
    </row>
    <row r="184" spans="2:22" s="126" customFormat="1" ht="15" hidden="1" customHeight="1" x14ac:dyDescent="0.2">
      <c r="B184" s="309"/>
      <c r="C184" s="195"/>
      <c r="D184" s="203"/>
      <c r="E184" s="203"/>
      <c r="F184" s="198"/>
      <c r="G184" s="197"/>
      <c r="H184" s="198"/>
      <c r="I184" s="198"/>
      <c r="J184" s="198"/>
      <c r="K184" s="198"/>
      <c r="L184" s="198"/>
      <c r="M184" s="199"/>
      <c r="N184" s="200">
        <f t="shared" si="8"/>
        <v>0</v>
      </c>
      <c r="O184" s="200">
        <f t="shared" si="9"/>
        <v>0</v>
      </c>
      <c r="P184" s="200">
        <f t="shared" si="10"/>
        <v>0</v>
      </c>
      <c r="Q184" s="200">
        <f t="shared" si="11"/>
        <v>0</v>
      </c>
      <c r="R184" s="200">
        <f t="shared" si="12"/>
        <v>0</v>
      </c>
      <c r="S184" s="200">
        <f t="shared" si="13"/>
        <v>0</v>
      </c>
      <c r="T184" s="194">
        <f t="shared" ref="T184:T186" si="80">(R184-S184)*$T$8</f>
        <v>0</v>
      </c>
      <c r="U184" s="194"/>
      <c r="V184" s="323"/>
    </row>
    <row r="185" spans="2:22" s="126" customFormat="1" ht="15" hidden="1" customHeight="1" x14ac:dyDescent="0.2">
      <c r="B185" s="309"/>
      <c r="C185" s="195"/>
      <c r="D185" s="203"/>
      <c r="E185" s="203"/>
      <c r="F185" s="198"/>
      <c r="G185" s="197"/>
      <c r="H185" s="198"/>
      <c r="I185" s="198"/>
      <c r="J185" s="198"/>
      <c r="K185" s="198"/>
      <c r="L185" s="198"/>
      <c r="M185" s="199"/>
      <c r="N185" s="200">
        <f t="shared" si="8"/>
        <v>0</v>
      </c>
      <c r="O185" s="200">
        <f t="shared" si="9"/>
        <v>0</v>
      </c>
      <c r="P185" s="200">
        <f t="shared" si="10"/>
        <v>0</v>
      </c>
      <c r="Q185" s="200">
        <f t="shared" si="11"/>
        <v>0</v>
      </c>
      <c r="R185" s="200">
        <f t="shared" si="12"/>
        <v>0</v>
      </c>
      <c r="S185" s="200">
        <f t="shared" si="13"/>
        <v>0</v>
      </c>
      <c r="T185" s="194">
        <f t="shared" si="80"/>
        <v>0</v>
      </c>
      <c r="U185" s="194"/>
      <c r="V185" s="323"/>
    </row>
    <row r="186" spans="2:22" s="126" customFormat="1" ht="15" customHeight="1" thickBot="1" x14ac:dyDescent="0.25">
      <c r="B186" s="311"/>
      <c r="C186" s="312"/>
      <c r="D186" s="312"/>
      <c r="E186" s="312"/>
      <c r="F186" s="313"/>
      <c r="G186" s="314"/>
      <c r="H186" s="313"/>
      <c r="I186" s="313"/>
      <c r="J186" s="313"/>
      <c r="K186" s="313"/>
      <c r="L186" s="313"/>
      <c r="M186" s="315"/>
      <c r="N186" s="316">
        <f t="shared" si="8"/>
        <v>0</v>
      </c>
      <c r="O186" s="316">
        <f t="shared" si="9"/>
        <v>0</v>
      </c>
      <c r="P186" s="316">
        <f t="shared" si="10"/>
        <v>0</v>
      </c>
      <c r="Q186" s="316">
        <f t="shared" si="11"/>
        <v>0</v>
      </c>
      <c r="R186" s="316">
        <f t="shared" si="12"/>
        <v>0</v>
      </c>
      <c r="S186" s="316">
        <f t="shared" si="13"/>
        <v>0</v>
      </c>
      <c r="T186" s="324">
        <f t="shared" si="80"/>
        <v>0</v>
      </c>
      <c r="U186" s="324"/>
      <c r="V186" s="325"/>
    </row>
  </sheetData>
  <mergeCells count="22">
    <mergeCell ref="U2:V4"/>
    <mergeCell ref="D7:E8"/>
    <mergeCell ref="X12:Y13"/>
    <mergeCell ref="U7:U8"/>
    <mergeCell ref="T7:T8"/>
    <mergeCell ref="V7:V8"/>
    <mergeCell ref="B1:P1"/>
    <mergeCell ref="B2:T4"/>
    <mergeCell ref="B7:B9"/>
    <mergeCell ref="C7:C9"/>
    <mergeCell ref="F7:F9"/>
    <mergeCell ref="H7:H8"/>
    <mergeCell ref="I7:I8"/>
    <mergeCell ref="B6:F6"/>
    <mergeCell ref="N6:V6"/>
    <mergeCell ref="H6:L6"/>
    <mergeCell ref="K7:L7"/>
    <mergeCell ref="N7:N8"/>
    <mergeCell ref="O7:O8"/>
    <mergeCell ref="P7:P8"/>
    <mergeCell ref="Q7:Q8"/>
    <mergeCell ref="S7:S8"/>
  </mergeCells>
  <phoneticPr fontId="48" type="noConversion"/>
  <conditionalFormatting sqref="B10:C10 B11:F11 G10:G11 I8:M8 D186:E186 R8 M7:R7 B9:R9 H11:V11 B7:D7 F7:K7 B8:C8 F8:G8 N183:S186 G29:G32 D12:E12 D14:E14 E30:E32 N12:S50 E17:E18 D13:D15">
    <cfRule type="cellIs" dxfId="753" priority="2657" stopIfTrue="1" operator="equal">
      <formula>0</formula>
    </cfRule>
  </conditionalFormatting>
  <conditionalFormatting sqref="G14 G17:G18">
    <cfRule type="cellIs" dxfId="752" priority="2001" stopIfTrue="1" operator="equal">
      <formula>0</formula>
    </cfRule>
  </conditionalFormatting>
  <conditionalFormatting sqref="R183:S186 O183:P186 O12:P50 R12:S50">
    <cfRule type="cellIs" dxfId="751" priority="1476" stopIfTrue="1" operator="equal">
      <formula>0</formula>
    </cfRule>
  </conditionalFormatting>
  <conditionalFormatting sqref="C12">
    <cfRule type="cellIs" dxfId="750" priority="1998" stopIfTrue="1" operator="equal">
      <formula>0</formula>
    </cfRule>
  </conditionalFormatting>
  <conditionalFormatting sqref="C12">
    <cfRule type="cellIs" dxfId="749" priority="1997" stopIfTrue="1" operator="equal">
      <formula>0</formula>
    </cfRule>
  </conditionalFormatting>
  <conditionalFormatting sqref="C12">
    <cfRule type="cellIs" dxfId="748" priority="1996" stopIfTrue="1" operator="equal">
      <formula>0</formula>
    </cfRule>
  </conditionalFormatting>
  <conditionalFormatting sqref="C12">
    <cfRule type="cellIs" dxfId="747" priority="1995" stopIfTrue="1" operator="equal">
      <formula>0</formula>
    </cfRule>
  </conditionalFormatting>
  <conditionalFormatting sqref="C12">
    <cfRule type="cellIs" dxfId="746" priority="1994" stopIfTrue="1" operator="equal">
      <formula>0</formula>
    </cfRule>
  </conditionalFormatting>
  <conditionalFormatting sqref="C12">
    <cfRule type="cellIs" dxfId="745" priority="1993" stopIfTrue="1" operator="equal">
      <formula>0</formula>
    </cfRule>
  </conditionalFormatting>
  <conditionalFormatting sqref="C12">
    <cfRule type="cellIs" dxfId="744" priority="1992" stopIfTrue="1" operator="equal">
      <formula>0</formula>
    </cfRule>
  </conditionalFormatting>
  <conditionalFormatting sqref="C12">
    <cfRule type="cellIs" dxfId="743" priority="1991" stopIfTrue="1" operator="equal">
      <formula>0</formula>
    </cfRule>
  </conditionalFormatting>
  <conditionalFormatting sqref="C12">
    <cfRule type="cellIs" dxfId="742" priority="1990" stopIfTrue="1" operator="equal">
      <formula>0</formula>
    </cfRule>
  </conditionalFormatting>
  <conditionalFormatting sqref="C186">
    <cfRule type="cellIs" dxfId="741" priority="1490" stopIfTrue="1" operator="equal">
      <formula>0</formula>
    </cfRule>
  </conditionalFormatting>
  <conditionalFormatting sqref="C186">
    <cfRule type="cellIs" dxfId="740" priority="1489" stopIfTrue="1" operator="equal">
      <formula>0</formula>
    </cfRule>
  </conditionalFormatting>
  <conditionalFormatting sqref="C186">
    <cfRule type="cellIs" dxfId="739" priority="1488" stopIfTrue="1" operator="equal">
      <formula>0</formula>
    </cfRule>
  </conditionalFormatting>
  <conditionalFormatting sqref="C186">
    <cfRule type="cellIs" dxfId="738" priority="1487" stopIfTrue="1" operator="equal">
      <formula>0</formula>
    </cfRule>
  </conditionalFormatting>
  <conditionalFormatting sqref="C186">
    <cfRule type="cellIs" dxfId="737" priority="1486" stopIfTrue="1" operator="equal">
      <formula>0</formula>
    </cfRule>
  </conditionalFormatting>
  <conditionalFormatting sqref="C186">
    <cfRule type="cellIs" dxfId="736" priority="1485" stopIfTrue="1" operator="equal">
      <formula>0</formula>
    </cfRule>
  </conditionalFormatting>
  <conditionalFormatting sqref="B186">
    <cfRule type="cellIs" dxfId="735" priority="1484" stopIfTrue="1" operator="equal">
      <formula>0</formula>
    </cfRule>
  </conditionalFormatting>
  <conditionalFormatting sqref="B186">
    <cfRule type="cellIs" dxfId="734" priority="1483" stopIfTrue="1" operator="equal">
      <formula>0</formula>
    </cfRule>
  </conditionalFormatting>
  <conditionalFormatting sqref="G19 G183:G186">
    <cfRule type="cellIs" dxfId="733" priority="1480" stopIfTrue="1" operator="equal">
      <formula>0</formula>
    </cfRule>
  </conditionalFormatting>
  <conditionalFormatting sqref="C186">
    <cfRule type="cellIs" dxfId="732" priority="1493" stopIfTrue="1" operator="equal">
      <formula>0</formula>
    </cfRule>
  </conditionalFormatting>
  <conditionalFormatting sqref="C186">
    <cfRule type="cellIs" dxfId="731" priority="1492" stopIfTrue="1" operator="equal">
      <formula>0</formula>
    </cfRule>
  </conditionalFormatting>
  <conditionalFormatting sqref="C186">
    <cfRule type="cellIs" dxfId="730" priority="1491" stopIfTrue="1" operator="equal">
      <formula>0</formula>
    </cfRule>
  </conditionalFormatting>
  <conditionalFormatting sqref="B12">
    <cfRule type="cellIs" dxfId="729" priority="1398" stopIfTrue="1" operator="equal">
      <formula>0</formula>
    </cfRule>
  </conditionalFormatting>
  <conditionalFormatting sqref="B12">
    <cfRule type="cellIs" dxfId="728" priority="1397" stopIfTrue="1" operator="equal">
      <formula>0</formula>
    </cfRule>
  </conditionalFormatting>
  <conditionalFormatting sqref="S9 S7">
    <cfRule type="cellIs" dxfId="727" priority="1383" stopIfTrue="1" operator="equal">
      <formula>0</formula>
    </cfRule>
  </conditionalFormatting>
  <conditionalFormatting sqref="B53:B55">
    <cfRule type="cellIs" dxfId="726" priority="1283" stopIfTrue="1" operator="equal">
      <formula>0</formula>
    </cfRule>
  </conditionalFormatting>
  <conditionalFormatting sqref="F186">
    <cfRule type="cellIs" dxfId="725" priority="1479" stopIfTrue="1" operator="equal">
      <formula>0</formula>
    </cfRule>
  </conditionalFormatting>
  <conditionalFormatting sqref="F186">
    <cfRule type="cellIs" dxfId="724" priority="1478" stopIfTrue="1" operator="equal">
      <formula>0</formula>
    </cfRule>
  </conditionalFormatting>
  <conditionalFormatting sqref="E56 G56">
    <cfRule type="cellIs" dxfId="723" priority="1277" stopIfTrue="1" operator="equal">
      <formula>0</formula>
    </cfRule>
  </conditionalFormatting>
  <conditionalFormatting sqref="B56:B60">
    <cfRule type="cellIs" dxfId="722" priority="1267" stopIfTrue="1" operator="equal">
      <formula>0</formula>
    </cfRule>
  </conditionalFormatting>
  <conditionalFormatting sqref="N56:S60">
    <cfRule type="cellIs" dxfId="721" priority="1280" stopIfTrue="1" operator="equal">
      <formula>0</formula>
    </cfRule>
  </conditionalFormatting>
  <conditionalFormatting sqref="O56:P60 R56:S60">
    <cfRule type="cellIs" dxfId="720" priority="1279" stopIfTrue="1" operator="equal">
      <formula>0</formula>
    </cfRule>
  </conditionalFormatting>
  <conditionalFormatting sqref="B66">
    <cfRule type="cellIs" dxfId="719" priority="1233" stopIfTrue="1" operator="equal">
      <formula>0</formula>
    </cfRule>
  </conditionalFormatting>
  <conditionalFormatting sqref="G71 E71:E72 E78:E88">
    <cfRule type="cellIs" dxfId="718" priority="1102" stopIfTrue="1" operator="equal">
      <formula>0</formula>
    </cfRule>
  </conditionalFormatting>
  <conditionalFormatting sqref="O73:P77 R73:S77">
    <cfRule type="cellIs" dxfId="717" priority="1194" stopIfTrue="1" operator="equal">
      <formula>0</formula>
    </cfRule>
  </conditionalFormatting>
  <conditionalFormatting sqref="T7:V7 T9">
    <cfRule type="cellIs" dxfId="716" priority="1382" stopIfTrue="1" operator="equal">
      <formula>0</formula>
    </cfRule>
  </conditionalFormatting>
  <conditionalFormatting sqref="D53:E53 G53 G55">
    <cfRule type="cellIs" dxfId="715" priority="1294" stopIfTrue="1" operator="equal">
      <formula>0</formula>
    </cfRule>
  </conditionalFormatting>
  <conditionalFormatting sqref="T183:V186 T12:V177">
    <cfRule type="cellIs" dxfId="714" priority="1381" stopIfTrue="1" operator="equal">
      <formula>0</formula>
    </cfRule>
  </conditionalFormatting>
  <conditionalFormatting sqref="G72">
    <cfRule type="cellIs" dxfId="713" priority="1101" stopIfTrue="1" operator="equal">
      <formula>0</formula>
    </cfRule>
  </conditionalFormatting>
  <conditionalFormatting sqref="N51:S55">
    <cfRule type="cellIs" dxfId="712" priority="1297" stopIfTrue="1" operator="equal">
      <formula>0</formula>
    </cfRule>
  </conditionalFormatting>
  <conditionalFormatting sqref="O51:P55 R51:S55">
    <cfRule type="cellIs" dxfId="711" priority="1296" stopIfTrue="1" operator="equal">
      <formula>0</formula>
    </cfRule>
  </conditionalFormatting>
  <conditionalFormatting sqref="O61:P65 R61:S65">
    <cfRule type="cellIs" dxfId="710" priority="1262" stopIfTrue="1" operator="equal">
      <formula>0</formula>
    </cfRule>
  </conditionalFormatting>
  <conditionalFormatting sqref="B84:B85">
    <cfRule type="cellIs" dxfId="709" priority="1128" stopIfTrue="1" operator="equal">
      <formula>0</formula>
    </cfRule>
  </conditionalFormatting>
  <conditionalFormatting sqref="B66">
    <cfRule type="cellIs" dxfId="708" priority="1232" stopIfTrue="1" operator="equal">
      <formula>0</formula>
    </cfRule>
  </conditionalFormatting>
  <conditionalFormatting sqref="B53:B55">
    <cfRule type="cellIs" dxfId="707" priority="1284" stopIfTrue="1" operator="equal">
      <formula>0</formula>
    </cfRule>
  </conditionalFormatting>
  <conditionalFormatting sqref="B56:B60">
    <cfRule type="cellIs" dxfId="706" priority="1266" stopIfTrue="1" operator="equal">
      <formula>0</formula>
    </cfRule>
  </conditionalFormatting>
  <conditionalFormatting sqref="B72">
    <cfRule type="cellIs" dxfId="705" priority="1199" stopIfTrue="1" operator="equal">
      <formula>0</formula>
    </cfRule>
  </conditionalFormatting>
  <conditionalFormatting sqref="N72:S72">
    <cfRule type="cellIs" dxfId="704" priority="1212" stopIfTrue="1" operator="equal">
      <formula>0</formula>
    </cfRule>
  </conditionalFormatting>
  <conditionalFormatting sqref="B61:B65">
    <cfRule type="cellIs" dxfId="703" priority="1250" stopIfTrue="1" operator="equal">
      <formula>0</formula>
    </cfRule>
  </conditionalFormatting>
  <conditionalFormatting sqref="B73:B77">
    <cfRule type="cellIs" dxfId="702" priority="1182" stopIfTrue="1" operator="equal">
      <formula>0</formula>
    </cfRule>
  </conditionalFormatting>
  <conditionalFormatting sqref="N67:S71">
    <cfRule type="cellIs" dxfId="701" priority="1229" stopIfTrue="1" operator="equal">
      <formula>0</formula>
    </cfRule>
  </conditionalFormatting>
  <conditionalFormatting sqref="O67:P71 R67:S71">
    <cfRule type="cellIs" dxfId="700" priority="1228" stopIfTrue="1" operator="equal">
      <formula>0</formula>
    </cfRule>
  </conditionalFormatting>
  <conditionalFormatting sqref="N61:S65">
    <cfRule type="cellIs" dxfId="699" priority="1263" stopIfTrue="1" operator="equal">
      <formula>0</formula>
    </cfRule>
  </conditionalFormatting>
  <conditionalFormatting sqref="T182:V182">
    <cfRule type="cellIs" dxfId="698" priority="1139" stopIfTrue="1" operator="equal">
      <formula>0</formula>
    </cfRule>
  </conditionalFormatting>
  <conditionalFormatting sqref="B61:B65">
    <cfRule type="cellIs" dxfId="697" priority="1249" stopIfTrue="1" operator="equal">
      <formula>0</formula>
    </cfRule>
  </conditionalFormatting>
  <conditionalFormatting sqref="O78:P80 R78:S80">
    <cfRule type="cellIs" dxfId="696" priority="1174" stopIfTrue="1" operator="equal">
      <formula>0</formula>
    </cfRule>
  </conditionalFormatting>
  <conditionalFormatting sqref="N66:S66">
    <cfRule type="cellIs" dxfId="695" priority="1246" stopIfTrue="1" operator="equal">
      <formula>0</formula>
    </cfRule>
  </conditionalFormatting>
  <conditionalFormatting sqref="O66:P66 R66:S66">
    <cfRule type="cellIs" dxfId="694" priority="1245" stopIfTrue="1" operator="equal">
      <formula>0</formula>
    </cfRule>
  </conditionalFormatting>
  <conditionalFormatting sqref="B67:B71">
    <cfRule type="cellIs" dxfId="693" priority="1216" stopIfTrue="1" operator="equal">
      <formula>0</formula>
    </cfRule>
  </conditionalFormatting>
  <conditionalFormatting sqref="B67:B71">
    <cfRule type="cellIs" dxfId="692" priority="1215" stopIfTrue="1" operator="equal">
      <formula>0</formula>
    </cfRule>
  </conditionalFormatting>
  <conditionalFormatting sqref="G111:G113">
    <cfRule type="cellIs" dxfId="691" priority="946" stopIfTrue="1" operator="equal">
      <formula>0</formula>
    </cfRule>
  </conditionalFormatting>
  <conditionalFormatting sqref="O72:P72 R72:S72">
    <cfRule type="cellIs" dxfId="690" priority="1211" stopIfTrue="1" operator="equal">
      <formula>0</formula>
    </cfRule>
  </conditionalFormatting>
  <conditionalFormatting sqref="B73:B77">
    <cfRule type="cellIs" dxfId="689" priority="1181" stopIfTrue="1" operator="equal">
      <formula>0</formula>
    </cfRule>
  </conditionalFormatting>
  <conditionalFormatting sqref="B81:B83">
    <cfRule type="cellIs" dxfId="688" priority="1145" stopIfTrue="1" operator="equal">
      <formula>0</formula>
    </cfRule>
  </conditionalFormatting>
  <conditionalFormatting sqref="O96:P97 R96:S97">
    <cfRule type="cellIs" dxfId="687" priority="1038" stopIfTrue="1" operator="equal">
      <formula>0</formula>
    </cfRule>
  </conditionalFormatting>
  <conditionalFormatting sqref="E57:E58 G57:G58">
    <cfRule type="cellIs" dxfId="686" priority="1105" stopIfTrue="1" operator="equal">
      <formula>0</formula>
    </cfRule>
  </conditionalFormatting>
  <conditionalFormatting sqref="B78:B80">
    <cfRule type="cellIs" dxfId="685" priority="1162" stopIfTrue="1" operator="equal">
      <formula>0</formula>
    </cfRule>
  </conditionalFormatting>
  <conditionalFormatting sqref="B78:B80">
    <cfRule type="cellIs" dxfId="684" priority="1161" stopIfTrue="1" operator="equal">
      <formula>0</formula>
    </cfRule>
  </conditionalFormatting>
  <conditionalFormatting sqref="O84:P85 R84:S85 R182:S182 O182:P182">
    <cfRule type="cellIs" dxfId="683" priority="1140" stopIfTrue="1" operator="equal">
      <formula>0</formula>
    </cfRule>
  </conditionalFormatting>
  <conditionalFormatting sqref="B72">
    <cfRule type="cellIs" dxfId="682" priority="1198" stopIfTrue="1" operator="equal">
      <formula>0</formula>
    </cfRule>
  </conditionalFormatting>
  <conditionalFormatting sqref="N73:S77">
    <cfRule type="cellIs" dxfId="681" priority="1195" stopIfTrue="1" operator="equal">
      <formula>0</formula>
    </cfRule>
  </conditionalFormatting>
  <conditionalFormatting sqref="O114:P114 R114:S114">
    <cfRule type="cellIs" dxfId="680" priority="933" stopIfTrue="1" operator="equal">
      <formula>0</formula>
    </cfRule>
  </conditionalFormatting>
  <conditionalFormatting sqref="N78:S80">
    <cfRule type="cellIs" dxfId="679" priority="1175" stopIfTrue="1" operator="equal">
      <formula>0</formula>
    </cfRule>
  </conditionalFormatting>
  <conditionalFormatting sqref="G78:G80">
    <cfRule type="cellIs" dxfId="678" priority="1172" stopIfTrue="1" operator="equal">
      <formula>0</formula>
    </cfRule>
  </conditionalFormatting>
  <conditionalFormatting sqref="O91:P93 R91:S93">
    <cfRule type="cellIs" dxfId="677" priority="1068" stopIfTrue="1" operator="equal">
      <formula>0</formula>
    </cfRule>
  </conditionalFormatting>
  <conditionalFormatting sqref="B84:B85">
    <cfRule type="cellIs" dxfId="676" priority="1127" stopIfTrue="1" operator="equal">
      <formula>0</formula>
    </cfRule>
  </conditionalFormatting>
  <conditionalFormatting sqref="B86:B87">
    <cfRule type="cellIs" dxfId="675" priority="1086" stopIfTrue="1" operator="equal">
      <formula>0</formula>
    </cfRule>
  </conditionalFormatting>
  <conditionalFormatting sqref="B86:B87">
    <cfRule type="cellIs" dxfId="674" priority="1085" stopIfTrue="1" operator="equal">
      <formula>0</formula>
    </cfRule>
  </conditionalFormatting>
  <conditionalFormatting sqref="B81:B83">
    <cfRule type="cellIs" dxfId="673" priority="1144" stopIfTrue="1" operator="equal">
      <formula>0</formula>
    </cfRule>
  </conditionalFormatting>
  <conditionalFormatting sqref="N91:S93">
    <cfRule type="cellIs" dxfId="672" priority="1069" stopIfTrue="1" operator="equal">
      <formula>0</formula>
    </cfRule>
  </conditionalFormatting>
  <conditionalFormatting sqref="N81:S83">
    <cfRule type="cellIs" dxfId="671" priority="1158" stopIfTrue="1" operator="equal">
      <formula>0</formula>
    </cfRule>
  </conditionalFormatting>
  <conditionalFormatting sqref="O81:P83 R81:S83">
    <cfRule type="cellIs" dxfId="670" priority="1157" stopIfTrue="1" operator="equal">
      <formula>0</formula>
    </cfRule>
  </conditionalFormatting>
  <conditionalFormatting sqref="G81:G83">
    <cfRule type="cellIs" dxfId="669" priority="1155" stopIfTrue="1" operator="equal">
      <formula>0</formula>
    </cfRule>
  </conditionalFormatting>
  <conditionalFormatting sqref="N84:S85 N182:S182">
    <cfRule type="cellIs" dxfId="668" priority="1141" stopIfTrue="1" operator="equal">
      <formula>0</formula>
    </cfRule>
  </conditionalFormatting>
  <conditionalFormatting sqref="B98:B100">
    <cfRule type="cellIs" dxfId="667" priority="1011" stopIfTrue="1" operator="equal">
      <formula>0</formula>
    </cfRule>
  </conditionalFormatting>
  <conditionalFormatting sqref="B98:B100">
    <cfRule type="cellIs" dxfId="666" priority="1010" stopIfTrue="1" operator="equal">
      <formula>0</formula>
    </cfRule>
  </conditionalFormatting>
  <conditionalFormatting sqref="G84:G85 G182">
    <cfRule type="cellIs" dxfId="665" priority="1138" stopIfTrue="1" operator="equal">
      <formula>0</formula>
    </cfRule>
  </conditionalFormatting>
  <conditionalFormatting sqref="N104:S105">
    <cfRule type="cellIs" dxfId="664" priority="994" stopIfTrue="1" operator="equal">
      <formula>0</formula>
    </cfRule>
  </conditionalFormatting>
  <conditionalFormatting sqref="O104:P105 R104:S105">
    <cfRule type="cellIs" dxfId="663" priority="993" stopIfTrue="1" operator="equal">
      <formula>0</formula>
    </cfRule>
  </conditionalFormatting>
  <conditionalFormatting sqref="B91:B93">
    <cfRule type="cellIs" dxfId="662" priority="1056" stopIfTrue="1" operator="equal">
      <formula>0</formula>
    </cfRule>
  </conditionalFormatting>
  <conditionalFormatting sqref="B96:B97">
    <cfRule type="cellIs" dxfId="661" priority="1026" stopIfTrue="1" operator="equal">
      <formula>0</formula>
    </cfRule>
  </conditionalFormatting>
  <conditionalFormatting sqref="G106:G107">
    <cfRule type="cellIs" dxfId="660" priority="976" stopIfTrue="1" operator="equal">
      <formula>0</formula>
    </cfRule>
  </conditionalFormatting>
  <conditionalFormatting sqref="D68">
    <cfRule type="cellIs" dxfId="659" priority="1100" stopIfTrue="1" operator="equal">
      <formula>0</formula>
    </cfRule>
  </conditionalFormatting>
  <conditionalFormatting sqref="B88:B90">
    <cfRule type="cellIs" dxfId="658" priority="1071" stopIfTrue="1" operator="equal">
      <formula>0</formula>
    </cfRule>
  </conditionalFormatting>
  <conditionalFormatting sqref="B88:B90">
    <cfRule type="cellIs" dxfId="657" priority="1070" stopIfTrue="1" operator="equal">
      <formula>0</formula>
    </cfRule>
  </conditionalFormatting>
  <conditionalFormatting sqref="N86:S87">
    <cfRule type="cellIs" dxfId="656" priority="1099" stopIfTrue="1" operator="equal">
      <formula>0</formula>
    </cfRule>
  </conditionalFormatting>
  <conditionalFormatting sqref="O86:P87 R86:S87">
    <cfRule type="cellIs" dxfId="655" priority="1098" stopIfTrue="1" operator="equal">
      <formula>0</formula>
    </cfRule>
  </conditionalFormatting>
  <conditionalFormatting sqref="N88:S90">
    <cfRule type="cellIs" dxfId="654" priority="1084" stopIfTrue="1" operator="equal">
      <formula>0</formula>
    </cfRule>
  </conditionalFormatting>
  <conditionalFormatting sqref="O88:P90 R88:S90">
    <cfRule type="cellIs" dxfId="653" priority="1083" stopIfTrue="1" operator="equal">
      <formula>0</formula>
    </cfRule>
  </conditionalFormatting>
  <conditionalFormatting sqref="G88">
    <cfRule type="cellIs" dxfId="652" priority="1081" stopIfTrue="1" operator="equal">
      <formula>0</formula>
    </cfRule>
  </conditionalFormatting>
  <conditionalFormatting sqref="G86:G87">
    <cfRule type="cellIs" dxfId="651" priority="1096" stopIfTrue="1" operator="equal">
      <formula>0</formula>
    </cfRule>
  </conditionalFormatting>
  <conditionalFormatting sqref="B94:B95">
    <cfRule type="cellIs" dxfId="650" priority="1041" stopIfTrue="1" operator="equal">
      <formula>0</formula>
    </cfRule>
  </conditionalFormatting>
  <conditionalFormatting sqref="B94:B95">
    <cfRule type="cellIs" dxfId="649" priority="1040" stopIfTrue="1" operator="equal">
      <formula>0</formula>
    </cfRule>
  </conditionalFormatting>
  <conditionalFormatting sqref="B91:B93">
    <cfRule type="cellIs" dxfId="648" priority="1055" stopIfTrue="1" operator="equal">
      <formula>0</formula>
    </cfRule>
  </conditionalFormatting>
  <conditionalFormatting sqref="N94:S95">
    <cfRule type="cellIs" dxfId="647" priority="1054" stopIfTrue="1" operator="equal">
      <formula>0</formula>
    </cfRule>
  </conditionalFormatting>
  <conditionalFormatting sqref="O94:P95 R94:S95">
    <cfRule type="cellIs" dxfId="646" priority="1053" stopIfTrue="1" operator="equal">
      <formula>0</formula>
    </cfRule>
  </conditionalFormatting>
  <conditionalFormatting sqref="O98:P100 R98:S100">
    <cfRule type="cellIs" dxfId="645" priority="1023" stopIfTrue="1" operator="equal">
      <formula>0</formula>
    </cfRule>
  </conditionalFormatting>
  <conditionalFormatting sqref="B96:B97">
    <cfRule type="cellIs" dxfId="644" priority="1025" stopIfTrue="1" operator="equal">
      <formula>0</formula>
    </cfRule>
  </conditionalFormatting>
  <conditionalFormatting sqref="B101:B103">
    <cfRule type="cellIs" dxfId="643" priority="996" stopIfTrue="1" operator="equal">
      <formula>0</formula>
    </cfRule>
  </conditionalFormatting>
  <conditionalFormatting sqref="B114">
    <cfRule type="cellIs" dxfId="642" priority="921" stopIfTrue="1" operator="equal">
      <formula>0</formula>
    </cfRule>
  </conditionalFormatting>
  <conditionalFormatting sqref="B114">
    <cfRule type="cellIs" dxfId="641" priority="920" stopIfTrue="1" operator="equal">
      <formula>0</formula>
    </cfRule>
  </conditionalFormatting>
  <conditionalFormatting sqref="N96:S97">
    <cfRule type="cellIs" dxfId="640" priority="1039" stopIfTrue="1" operator="equal">
      <formula>0</formula>
    </cfRule>
  </conditionalFormatting>
  <conditionalFormatting sqref="B120:B121">
    <cfRule type="cellIs" dxfId="639" priority="867" stopIfTrue="1" operator="equal">
      <formula>0</formula>
    </cfRule>
  </conditionalFormatting>
  <conditionalFormatting sqref="N98:S100">
    <cfRule type="cellIs" dxfId="638" priority="1024" stopIfTrue="1" operator="equal">
      <formula>0</formula>
    </cfRule>
  </conditionalFormatting>
  <conditionalFormatting sqref="B104:B105">
    <cfRule type="cellIs" dxfId="637" priority="981" stopIfTrue="1" operator="equal">
      <formula>0</formula>
    </cfRule>
  </conditionalFormatting>
  <conditionalFormatting sqref="B104:B105">
    <cfRule type="cellIs" dxfId="636" priority="980" stopIfTrue="1" operator="equal">
      <formula>0</formula>
    </cfRule>
  </conditionalFormatting>
  <conditionalFormatting sqref="B106:B107">
    <cfRule type="cellIs" dxfId="635" priority="966" stopIfTrue="1" operator="equal">
      <formula>0</formula>
    </cfRule>
  </conditionalFormatting>
  <conditionalFormatting sqref="B106:B107">
    <cfRule type="cellIs" dxfId="634" priority="965" stopIfTrue="1" operator="equal">
      <formula>0</formula>
    </cfRule>
  </conditionalFormatting>
  <conditionalFormatting sqref="B101:B103">
    <cfRule type="cellIs" dxfId="633" priority="995" stopIfTrue="1" operator="equal">
      <formula>0</formula>
    </cfRule>
  </conditionalFormatting>
  <conditionalFormatting sqref="N111:S113">
    <cfRule type="cellIs" dxfId="632" priority="949" stopIfTrue="1" operator="equal">
      <formula>0</formula>
    </cfRule>
  </conditionalFormatting>
  <conditionalFormatting sqref="O111:P113 R111:S113">
    <cfRule type="cellIs" dxfId="631" priority="948" stopIfTrue="1" operator="equal">
      <formula>0</formula>
    </cfRule>
  </conditionalFormatting>
  <conditionalFormatting sqref="N101:S103">
    <cfRule type="cellIs" dxfId="630" priority="1009" stopIfTrue="1" operator="equal">
      <formula>0</formula>
    </cfRule>
  </conditionalFormatting>
  <conditionalFormatting sqref="O101:P103 R101:S103">
    <cfRule type="cellIs" dxfId="629" priority="1008" stopIfTrue="1" operator="equal">
      <formula>0</formula>
    </cfRule>
  </conditionalFormatting>
  <conditionalFormatting sqref="G101:G103">
    <cfRule type="cellIs" dxfId="628" priority="1006" stopIfTrue="1" operator="equal">
      <formula>0</formula>
    </cfRule>
  </conditionalFormatting>
  <conditionalFormatting sqref="G104:G105 E108:E113 E115 E117">
    <cfRule type="cellIs" dxfId="627" priority="991" stopIfTrue="1" operator="equal">
      <formula>0</formula>
    </cfRule>
  </conditionalFormatting>
  <conditionalFormatting sqref="G129:G130 E129:E141">
    <cfRule type="cellIs" dxfId="626" priority="817" stopIfTrue="1" operator="equal">
      <formula>0</formula>
    </cfRule>
  </conditionalFormatting>
  <conditionalFormatting sqref="B111:B113">
    <cfRule type="cellIs" dxfId="625" priority="936" stopIfTrue="1" operator="equal">
      <formula>0</formula>
    </cfRule>
  </conditionalFormatting>
  <conditionalFormatting sqref="B120:B121">
    <cfRule type="cellIs" dxfId="624" priority="866" stopIfTrue="1" operator="equal">
      <formula>0</formula>
    </cfRule>
  </conditionalFormatting>
  <conditionalFormatting sqref="B108:B110">
    <cfRule type="cellIs" dxfId="623" priority="951" stopIfTrue="1" operator="equal">
      <formula>0</formula>
    </cfRule>
  </conditionalFormatting>
  <conditionalFormatting sqref="B108:B110">
    <cfRule type="cellIs" dxfId="622" priority="950" stopIfTrue="1" operator="equal">
      <formula>0</formula>
    </cfRule>
  </conditionalFormatting>
  <conditionalFormatting sqref="N106:S107">
    <cfRule type="cellIs" dxfId="621" priority="979" stopIfTrue="1" operator="equal">
      <formula>0</formula>
    </cfRule>
  </conditionalFormatting>
  <conditionalFormatting sqref="O106:P107 R106:S107">
    <cfRule type="cellIs" dxfId="620" priority="978" stopIfTrue="1" operator="equal">
      <formula>0</formula>
    </cfRule>
  </conditionalFormatting>
  <conditionalFormatting sqref="N125:S127">
    <cfRule type="cellIs" dxfId="619" priority="850" stopIfTrue="1" operator="equal">
      <formula>0</formula>
    </cfRule>
  </conditionalFormatting>
  <conditionalFormatting sqref="N108:S110">
    <cfRule type="cellIs" dxfId="618" priority="964" stopIfTrue="1" operator="equal">
      <formula>0</formula>
    </cfRule>
  </conditionalFormatting>
  <conditionalFormatting sqref="O108:P110 R108:S110">
    <cfRule type="cellIs" dxfId="617" priority="963" stopIfTrue="1" operator="equal">
      <formula>0</formula>
    </cfRule>
  </conditionalFormatting>
  <conditionalFormatting sqref="G108:G110">
    <cfRule type="cellIs" dxfId="616" priority="961" stopIfTrue="1" operator="equal">
      <formula>0</formula>
    </cfRule>
  </conditionalFormatting>
  <conditionalFormatting sqref="O133:P134 R133:S134">
    <cfRule type="cellIs" dxfId="615" priority="789" stopIfTrue="1" operator="equal">
      <formula>0</formula>
    </cfRule>
  </conditionalFormatting>
  <conditionalFormatting sqref="O131:P132 R131:S132">
    <cfRule type="cellIs" dxfId="614" priority="804" stopIfTrue="1" operator="equal">
      <formula>0</formula>
    </cfRule>
  </conditionalFormatting>
  <conditionalFormatting sqref="B129:B130">
    <cfRule type="cellIs" dxfId="613" priority="807" stopIfTrue="1" operator="equal">
      <formula>0</formula>
    </cfRule>
  </conditionalFormatting>
  <conditionalFormatting sqref="O125:P127 R125:S127">
    <cfRule type="cellIs" dxfId="612" priority="849" stopIfTrue="1" operator="equal">
      <formula>0</formula>
    </cfRule>
  </conditionalFormatting>
  <conditionalFormatting sqref="B111:B113">
    <cfRule type="cellIs" dxfId="611" priority="935" stopIfTrue="1" operator="equal">
      <formula>0</formula>
    </cfRule>
  </conditionalFormatting>
  <conditionalFormatting sqref="N135:S137">
    <cfRule type="cellIs" dxfId="610" priority="775" stopIfTrue="1" operator="equal">
      <formula>0</formula>
    </cfRule>
  </conditionalFormatting>
  <conditionalFormatting sqref="O135:P137 R135:S137">
    <cfRule type="cellIs" dxfId="609" priority="774" stopIfTrue="1" operator="equal">
      <formula>0</formula>
    </cfRule>
  </conditionalFormatting>
  <conditionalFormatting sqref="N114:S114">
    <cfRule type="cellIs" dxfId="608" priority="934" stopIfTrue="1" operator="equal">
      <formula>0</formula>
    </cfRule>
  </conditionalFormatting>
  <conditionalFormatting sqref="E114 G114 E116 E118">
    <cfRule type="cellIs" dxfId="607" priority="931" stopIfTrue="1" operator="equal">
      <formula>0</formula>
    </cfRule>
  </conditionalFormatting>
  <conditionalFormatting sqref="O138:P140 R138:S140">
    <cfRule type="cellIs" dxfId="606" priority="759" stopIfTrue="1" operator="equal">
      <formula>0</formula>
    </cfRule>
  </conditionalFormatting>
  <conditionalFormatting sqref="E100:E107">
    <cfRule type="cellIs" dxfId="605" priority="916" stopIfTrue="1" operator="equal">
      <formula>0</formula>
    </cfRule>
  </conditionalFormatting>
  <conditionalFormatting sqref="G100">
    <cfRule type="cellIs" dxfId="604" priority="912" stopIfTrue="1" operator="equal">
      <formula>0</formula>
    </cfRule>
  </conditionalFormatting>
  <conditionalFormatting sqref="N118:S119">
    <cfRule type="cellIs" dxfId="603" priority="895" stopIfTrue="1" operator="equal">
      <formula>0</formula>
    </cfRule>
  </conditionalFormatting>
  <conditionalFormatting sqref="O118:P119 R118:S119">
    <cfRule type="cellIs" dxfId="602" priority="894" stopIfTrue="1" operator="equal">
      <formula>0</formula>
    </cfRule>
  </conditionalFormatting>
  <conditionalFormatting sqref="E120:E121 G120:G121">
    <cfRule type="cellIs" dxfId="601" priority="877" stopIfTrue="1" operator="equal">
      <formula>0</formula>
    </cfRule>
  </conditionalFormatting>
  <conditionalFormatting sqref="B115:B117">
    <cfRule type="cellIs" dxfId="600" priority="897" stopIfTrue="1" operator="equal">
      <formula>0</formula>
    </cfRule>
  </conditionalFormatting>
  <conditionalFormatting sqref="B142:B144">
    <cfRule type="cellIs" dxfId="599" priority="716" stopIfTrue="1" operator="equal">
      <formula>0</formula>
    </cfRule>
  </conditionalFormatting>
  <conditionalFormatting sqref="N145:S146">
    <cfRule type="cellIs" dxfId="598" priority="715" stopIfTrue="1" operator="equal">
      <formula>0</formula>
    </cfRule>
  </conditionalFormatting>
  <conditionalFormatting sqref="B118:B119">
    <cfRule type="cellIs" dxfId="597" priority="882" stopIfTrue="1" operator="equal">
      <formula>0</formula>
    </cfRule>
  </conditionalFormatting>
  <conditionalFormatting sqref="B118:B119">
    <cfRule type="cellIs" dxfId="596" priority="881" stopIfTrue="1" operator="equal">
      <formula>0</formula>
    </cfRule>
  </conditionalFormatting>
  <conditionalFormatting sqref="B115:B117">
    <cfRule type="cellIs" dxfId="595" priority="896" stopIfTrue="1" operator="equal">
      <formula>0</formula>
    </cfRule>
  </conditionalFormatting>
  <conditionalFormatting sqref="N115:S117">
    <cfRule type="cellIs" dxfId="594" priority="910" stopIfTrue="1" operator="equal">
      <formula>0</formula>
    </cfRule>
  </conditionalFormatting>
  <conditionalFormatting sqref="O115:P117 R115:S117">
    <cfRule type="cellIs" dxfId="593" priority="909" stopIfTrue="1" operator="equal">
      <formula>0</formula>
    </cfRule>
  </conditionalFormatting>
  <conditionalFormatting sqref="G115:G117">
    <cfRule type="cellIs" dxfId="592" priority="907" stopIfTrue="1" operator="equal">
      <formula>0</formula>
    </cfRule>
  </conditionalFormatting>
  <conditionalFormatting sqref="B141">
    <cfRule type="cellIs" dxfId="591" priority="732" stopIfTrue="1" operator="equal">
      <formula>0</formula>
    </cfRule>
  </conditionalFormatting>
  <conditionalFormatting sqref="G118:G119 E119">
    <cfRule type="cellIs" dxfId="590" priority="892" stopIfTrue="1" operator="equal">
      <formula>0</formula>
    </cfRule>
  </conditionalFormatting>
  <conditionalFormatting sqref="B125:B127">
    <cfRule type="cellIs" dxfId="589" priority="837" stopIfTrue="1" operator="equal">
      <formula>0</formula>
    </cfRule>
  </conditionalFormatting>
  <conditionalFormatting sqref="B122:B124">
    <cfRule type="cellIs" dxfId="588" priority="852" stopIfTrue="1" operator="equal">
      <formula>0</formula>
    </cfRule>
  </conditionalFormatting>
  <conditionalFormatting sqref="B122:B124">
    <cfRule type="cellIs" dxfId="587" priority="851" stopIfTrue="1" operator="equal">
      <formula>0</formula>
    </cfRule>
  </conditionalFormatting>
  <conditionalFormatting sqref="N120:S121">
    <cfRule type="cellIs" dxfId="586" priority="880" stopIfTrue="1" operator="equal">
      <formula>0</formula>
    </cfRule>
  </conditionalFormatting>
  <conditionalFormatting sqref="O120:P121 R120:S121">
    <cfRule type="cellIs" dxfId="585" priority="879" stopIfTrue="1" operator="equal">
      <formula>0</formula>
    </cfRule>
  </conditionalFormatting>
  <conditionalFormatting sqref="N122:S124">
    <cfRule type="cellIs" dxfId="584" priority="865" stopIfTrue="1" operator="equal">
      <formula>0</formula>
    </cfRule>
  </conditionalFormatting>
  <conditionalFormatting sqref="O122:P124 R122:S124">
    <cfRule type="cellIs" dxfId="583" priority="864" stopIfTrue="1" operator="equal">
      <formula>0</formula>
    </cfRule>
  </conditionalFormatting>
  <conditionalFormatting sqref="G122:G124 E122:E124">
    <cfRule type="cellIs" dxfId="582" priority="862" stopIfTrue="1" operator="equal">
      <formula>0</formula>
    </cfRule>
  </conditionalFormatting>
  <conditionalFormatting sqref="B128">
    <cfRule type="cellIs" dxfId="581" priority="822" stopIfTrue="1" operator="equal">
      <formula>0</formula>
    </cfRule>
  </conditionalFormatting>
  <conditionalFormatting sqref="B128">
    <cfRule type="cellIs" dxfId="580" priority="821" stopIfTrue="1" operator="equal">
      <formula>0</formula>
    </cfRule>
  </conditionalFormatting>
  <conditionalFormatting sqref="B125:B127">
    <cfRule type="cellIs" dxfId="579" priority="836" stopIfTrue="1" operator="equal">
      <formula>0</formula>
    </cfRule>
  </conditionalFormatting>
  <conditionalFormatting sqref="E125:E127 G125:G127">
    <cfRule type="cellIs" dxfId="578" priority="847" stopIfTrue="1" operator="equal">
      <formula>0</formula>
    </cfRule>
  </conditionalFormatting>
  <conditionalFormatting sqref="N128:S128">
    <cfRule type="cellIs" dxfId="577" priority="835" stopIfTrue="1" operator="equal">
      <formula>0</formula>
    </cfRule>
  </conditionalFormatting>
  <conditionalFormatting sqref="O128:P128 R128:S128">
    <cfRule type="cellIs" dxfId="576" priority="834" stopIfTrue="1" operator="equal">
      <formula>0</formula>
    </cfRule>
  </conditionalFormatting>
  <conditionalFormatting sqref="E128 G128">
    <cfRule type="cellIs" dxfId="575" priority="832" stopIfTrue="1" operator="equal">
      <formula>0</formula>
    </cfRule>
  </conditionalFormatting>
  <conditionalFormatting sqref="G138">
    <cfRule type="cellIs" dxfId="574" priority="757" stopIfTrue="1" operator="equal">
      <formula>0</formula>
    </cfRule>
  </conditionalFormatting>
  <conditionalFormatting sqref="N131:S132">
    <cfRule type="cellIs" dxfId="573" priority="805" stopIfTrue="1" operator="equal">
      <formula>0</formula>
    </cfRule>
  </conditionalFormatting>
  <conditionalFormatting sqref="O141:P141 R141:S141">
    <cfRule type="cellIs" dxfId="572" priority="744" stopIfTrue="1" operator="equal">
      <formula>0</formula>
    </cfRule>
  </conditionalFormatting>
  <conditionalFormatting sqref="G133:G134">
    <cfRule type="cellIs" dxfId="571" priority="787" stopIfTrue="1" operator="equal">
      <formula>0</formula>
    </cfRule>
  </conditionalFormatting>
  <conditionalFormatting sqref="B147:B148">
    <cfRule type="cellIs" dxfId="570" priority="687" stopIfTrue="1" operator="equal">
      <formula>0</formula>
    </cfRule>
  </conditionalFormatting>
  <conditionalFormatting sqref="B149:B151">
    <cfRule type="cellIs" dxfId="569" priority="672" stopIfTrue="1" operator="equal">
      <formula>0</formula>
    </cfRule>
  </conditionalFormatting>
  <conditionalFormatting sqref="B141">
    <cfRule type="cellIs" dxfId="568" priority="731" stopIfTrue="1" operator="equal">
      <formula>0</formula>
    </cfRule>
  </conditionalFormatting>
  <conditionalFormatting sqref="O162:P164 R162:S164">
    <cfRule type="cellIs" dxfId="567" priority="603" stopIfTrue="1" operator="equal">
      <formula>0</formula>
    </cfRule>
  </conditionalFormatting>
  <conditionalFormatting sqref="B157:B158">
    <cfRule type="cellIs" dxfId="566" priority="620" stopIfTrue="1" operator="equal">
      <formula>0</formula>
    </cfRule>
  </conditionalFormatting>
  <conditionalFormatting sqref="B131:B132">
    <cfRule type="cellIs" dxfId="565" priority="792" stopIfTrue="1" operator="equal">
      <formula>0</formula>
    </cfRule>
  </conditionalFormatting>
  <conditionalFormatting sqref="B131:B132">
    <cfRule type="cellIs" dxfId="564" priority="791" stopIfTrue="1" operator="equal">
      <formula>0</formula>
    </cfRule>
  </conditionalFormatting>
  <conditionalFormatting sqref="B133:B134">
    <cfRule type="cellIs" dxfId="563" priority="777" stopIfTrue="1" operator="equal">
      <formula>0</formula>
    </cfRule>
  </conditionalFormatting>
  <conditionalFormatting sqref="B133:B134">
    <cfRule type="cellIs" dxfId="562" priority="776" stopIfTrue="1" operator="equal">
      <formula>0</formula>
    </cfRule>
  </conditionalFormatting>
  <conditionalFormatting sqref="B129:B130">
    <cfRule type="cellIs" dxfId="561" priority="806" stopIfTrue="1" operator="equal">
      <formula>0</formula>
    </cfRule>
  </conditionalFormatting>
  <conditionalFormatting sqref="N138:S140">
    <cfRule type="cellIs" dxfId="560" priority="760" stopIfTrue="1" operator="equal">
      <formula>0</formula>
    </cfRule>
  </conditionalFormatting>
  <conditionalFormatting sqref="O147:P148 R147:S148">
    <cfRule type="cellIs" dxfId="559" priority="699" stopIfTrue="1" operator="equal">
      <formula>0</formula>
    </cfRule>
  </conditionalFormatting>
  <conditionalFormatting sqref="N129:S130">
    <cfRule type="cellIs" dxfId="558" priority="820" stopIfTrue="1" operator="equal">
      <formula>0</formula>
    </cfRule>
  </conditionalFormatting>
  <conditionalFormatting sqref="O129:P130 R129:S130">
    <cfRule type="cellIs" dxfId="557" priority="819" stopIfTrue="1" operator="equal">
      <formula>0</formula>
    </cfRule>
  </conditionalFormatting>
  <conditionalFormatting sqref="N162:S164">
    <cfRule type="cellIs" dxfId="556" priority="604" stopIfTrue="1" operator="equal">
      <formula>0</formula>
    </cfRule>
  </conditionalFormatting>
  <conditionalFormatting sqref="G131:G132">
    <cfRule type="cellIs" dxfId="555" priority="802" stopIfTrue="1" operator="equal">
      <formula>0</formula>
    </cfRule>
  </conditionalFormatting>
  <conditionalFormatting sqref="B157:B158">
    <cfRule type="cellIs" dxfId="554" priority="621" stopIfTrue="1" operator="equal">
      <formula>0</formula>
    </cfRule>
  </conditionalFormatting>
  <conditionalFormatting sqref="B138:B140">
    <cfRule type="cellIs" dxfId="553" priority="747" stopIfTrue="1" operator="equal">
      <formula>0</formula>
    </cfRule>
  </conditionalFormatting>
  <conditionalFormatting sqref="B147:B148">
    <cfRule type="cellIs" dxfId="552" priority="686" stopIfTrue="1" operator="equal">
      <formula>0</formula>
    </cfRule>
  </conditionalFormatting>
  <conditionalFormatting sqref="B135:B137">
    <cfRule type="cellIs" dxfId="551" priority="762" stopIfTrue="1" operator="equal">
      <formula>0</formula>
    </cfRule>
  </conditionalFormatting>
  <conditionalFormatting sqref="B135:B137">
    <cfRule type="cellIs" dxfId="550" priority="761" stopIfTrue="1" operator="equal">
      <formula>0</formula>
    </cfRule>
  </conditionalFormatting>
  <conditionalFormatting sqref="N133:S134">
    <cfRule type="cellIs" dxfId="549" priority="790" stopIfTrue="1" operator="equal">
      <formula>0</formula>
    </cfRule>
  </conditionalFormatting>
  <conditionalFormatting sqref="O142:P144 R142:S144">
    <cfRule type="cellIs" dxfId="548" priority="729" stopIfTrue="1" operator="equal">
      <formula>0</formula>
    </cfRule>
  </conditionalFormatting>
  <conditionalFormatting sqref="N152:S154">
    <cfRule type="cellIs" dxfId="547" priority="670" stopIfTrue="1" operator="equal">
      <formula>0</formula>
    </cfRule>
  </conditionalFormatting>
  <conditionalFormatting sqref="O145:P146 R145:S146">
    <cfRule type="cellIs" dxfId="546" priority="714" stopIfTrue="1" operator="equal">
      <formula>0</formula>
    </cfRule>
  </conditionalFormatting>
  <conditionalFormatting sqref="G135:G137">
    <cfRule type="cellIs" dxfId="545" priority="772" stopIfTrue="1" operator="equal">
      <formula>0</formula>
    </cfRule>
  </conditionalFormatting>
  <conditionalFormatting sqref="O152:P154 R152:S154">
    <cfRule type="cellIs" dxfId="544" priority="669" stopIfTrue="1" operator="equal">
      <formula>0</formula>
    </cfRule>
  </conditionalFormatting>
  <conditionalFormatting sqref="B138:B140">
    <cfRule type="cellIs" dxfId="543" priority="746" stopIfTrue="1" operator="equal">
      <formula>0</formula>
    </cfRule>
  </conditionalFormatting>
  <conditionalFormatting sqref="N141:S141">
    <cfRule type="cellIs" dxfId="542" priority="745" stopIfTrue="1" operator="equal">
      <formula>0</formula>
    </cfRule>
  </conditionalFormatting>
  <conditionalFormatting sqref="B155:B156">
    <cfRule type="cellIs" dxfId="541" priority="635" stopIfTrue="1" operator="equal">
      <formula>0</formula>
    </cfRule>
  </conditionalFormatting>
  <conditionalFormatting sqref="O159:P161 R159:S161">
    <cfRule type="cellIs" dxfId="540" priority="618" stopIfTrue="1" operator="equal">
      <formula>0</formula>
    </cfRule>
  </conditionalFormatting>
  <conditionalFormatting sqref="D119">
    <cfRule type="cellIs" dxfId="539" priority="653" stopIfTrue="1" operator="equal">
      <formula>0</formula>
    </cfRule>
  </conditionalFormatting>
  <conditionalFormatting sqref="B142:B144">
    <cfRule type="cellIs" dxfId="538" priority="717" stopIfTrue="1" operator="equal">
      <formula>0</formula>
    </cfRule>
  </conditionalFormatting>
  <conditionalFormatting sqref="B145:B146">
    <cfRule type="cellIs" dxfId="537" priority="702" stopIfTrue="1" operator="equal">
      <formula>0</formula>
    </cfRule>
  </conditionalFormatting>
  <conditionalFormatting sqref="B145:B146">
    <cfRule type="cellIs" dxfId="536" priority="701" stopIfTrue="1" operator="equal">
      <formula>0</formula>
    </cfRule>
  </conditionalFormatting>
  <conditionalFormatting sqref="B152:B154">
    <cfRule type="cellIs" dxfId="535" priority="656" stopIfTrue="1" operator="equal">
      <formula>0</formula>
    </cfRule>
  </conditionalFormatting>
  <conditionalFormatting sqref="N142:S144">
    <cfRule type="cellIs" dxfId="534" priority="730" stopIfTrue="1" operator="equal">
      <formula>0</formula>
    </cfRule>
  </conditionalFormatting>
  <conditionalFormatting sqref="B152:B154">
    <cfRule type="cellIs" dxfId="533" priority="657" stopIfTrue="1" operator="equal">
      <formula>0</formula>
    </cfRule>
  </conditionalFormatting>
  <conditionalFormatting sqref="B149:B151">
    <cfRule type="cellIs" dxfId="532" priority="671" stopIfTrue="1" operator="equal">
      <formula>0</formula>
    </cfRule>
  </conditionalFormatting>
  <conditionalFormatting sqref="N147:S148">
    <cfRule type="cellIs" dxfId="531" priority="700" stopIfTrue="1" operator="equal">
      <formula>0</formula>
    </cfRule>
  </conditionalFormatting>
  <conditionalFormatting sqref="N149:S151">
    <cfRule type="cellIs" dxfId="530" priority="685" stopIfTrue="1" operator="equal">
      <formula>0</formula>
    </cfRule>
  </conditionalFormatting>
  <conditionalFormatting sqref="O149:P151 R149:S151">
    <cfRule type="cellIs" dxfId="529" priority="684" stopIfTrue="1" operator="equal">
      <formula>0</formula>
    </cfRule>
  </conditionalFormatting>
  <conditionalFormatting sqref="B155:B156">
    <cfRule type="cellIs" dxfId="528" priority="636" stopIfTrue="1" operator="equal">
      <formula>0</formula>
    </cfRule>
  </conditionalFormatting>
  <conditionalFormatting sqref="N159:S161">
    <cfRule type="cellIs" dxfId="527" priority="619" stopIfTrue="1" operator="equal">
      <formula>0</formula>
    </cfRule>
  </conditionalFormatting>
  <conditionalFormatting sqref="B159:B161">
    <cfRule type="cellIs" dxfId="526" priority="606" stopIfTrue="1" operator="equal">
      <formula>0</formula>
    </cfRule>
  </conditionalFormatting>
  <conditionalFormatting sqref="N155:S156">
    <cfRule type="cellIs" dxfId="525" priority="649" stopIfTrue="1" operator="equal">
      <formula>0</formula>
    </cfRule>
  </conditionalFormatting>
  <conditionalFormatting sqref="O155:P156 R155:S156">
    <cfRule type="cellIs" dxfId="524" priority="648" stopIfTrue="1" operator="equal">
      <formula>0</formula>
    </cfRule>
  </conditionalFormatting>
  <conditionalFormatting sqref="B175">
    <cfRule type="cellIs" dxfId="523" priority="516" stopIfTrue="1" operator="equal">
      <formula>0</formula>
    </cfRule>
  </conditionalFormatting>
  <conditionalFormatting sqref="B175">
    <cfRule type="cellIs" dxfId="522" priority="515" stopIfTrue="1" operator="equal">
      <formula>0</formula>
    </cfRule>
  </conditionalFormatting>
  <conditionalFormatting sqref="B162:B164">
    <cfRule type="cellIs" dxfId="521" priority="591" stopIfTrue="1" operator="equal">
      <formula>0</formula>
    </cfRule>
  </conditionalFormatting>
  <conditionalFormatting sqref="B159:B161">
    <cfRule type="cellIs" dxfId="520" priority="605" stopIfTrue="1" operator="equal">
      <formula>0</formula>
    </cfRule>
  </conditionalFormatting>
  <conditionalFormatting sqref="N157:S158">
    <cfRule type="cellIs" dxfId="519" priority="634" stopIfTrue="1" operator="equal">
      <formula>0</formula>
    </cfRule>
  </conditionalFormatting>
  <conditionalFormatting sqref="O157:P158 R157:S158">
    <cfRule type="cellIs" dxfId="518" priority="633" stopIfTrue="1" operator="equal">
      <formula>0</formula>
    </cfRule>
  </conditionalFormatting>
  <conditionalFormatting sqref="N179:S181">
    <cfRule type="cellIs" dxfId="517" priority="499" stopIfTrue="1" operator="equal">
      <formula>0</formula>
    </cfRule>
  </conditionalFormatting>
  <conditionalFormatting sqref="O179:P181 R179:S181">
    <cfRule type="cellIs" dxfId="516" priority="498" stopIfTrue="1" operator="equal">
      <formula>0</formula>
    </cfRule>
  </conditionalFormatting>
  <conditionalFormatting sqref="B162:B164">
    <cfRule type="cellIs" dxfId="515" priority="590" stopIfTrue="1" operator="equal">
      <formula>0</formula>
    </cfRule>
  </conditionalFormatting>
  <conditionalFormatting sqref="N165:S166">
    <cfRule type="cellIs" dxfId="514" priority="589" stopIfTrue="1" operator="equal">
      <formula>0</formula>
    </cfRule>
  </conditionalFormatting>
  <conditionalFormatting sqref="B169:B171">
    <cfRule type="cellIs" dxfId="513" priority="546" stopIfTrue="1" operator="equal">
      <formula>0</formula>
    </cfRule>
  </conditionalFormatting>
  <conditionalFormatting sqref="O167:P168 R167:S168">
    <cfRule type="cellIs" dxfId="512" priority="573" stopIfTrue="1" operator="equal">
      <formula>0</formula>
    </cfRule>
  </conditionalFormatting>
  <conditionalFormatting sqref="B167:B168">
    <cfRule type="cellIs" dxfId="511" priority="560" stopIfTrue="1" operator="equal">
      <formula>0</formula>
    </cfRule>
  </conditionalFormatting>
  <conditionalFormatting sqref="N172:S174">
    <cfRule type="cellIs" dxfId="510" priority="544" stopIfTrue="1" operator="equal">
      <formula>0</formula>
    </cfRule>
  </conditionalFormatting>
  <conditionalFormatting sqref="O165:P166 R165:S166">
    <cfRule type="cellIs" dxfId="509" priority="588" stopIfTrue="1" operator="equal">
      <formula>0</formula>
    </cfRule>
  </conditionalFormatting>
  <conditionalFormatting sqref="B167:B168">
    <cfRule type="cellIs" dxfId="508" priority="561" stopIfTrue="1" operator="equal">
      <formula>0</formula>
    </cfRule>
  </conditionalFormatting>
  <conditionalFormatting sqref="O172:P174 R172:S174">
    <cfRule type="cellIs" dxfId="507" priority="543" stopIfTrue="1" operator="equal">
      <formula>0</formula>
    </cfRule>
  </conditionalFormatting>
  <conditionalFormatting sqref="B165:B166">
    <cfRule type="cellIs" dxfId="506" priority="576" stopIfTrue="1" operator="equal">
      <formula>0</formula>
    </cfRule>
  </conditionalFormatting>
  <conditionalFormatting sqref="B165:B166">
    <cfRule type="cellIs" dxfId="505" priority="575" stopIfTrue="1" operator="equal">
      <formula>0</formula>
    </cfRule>
  </conditionalFormatting>
  <conditionalFormatting sqref="B172:B174">
    <cfRule type="cellIs" dxfId="504" priority="530" stopIfTrue="1" operator="equal">
      <formula>0</formula>
    </cfRule>
  </conditionalFormatting>
  <conditionalFormatting sqref="B172:B174">
    <cfRule type="cellIs" dxfId="503" priority="531" stopIfTrue="1" operator="equal">
      <formula>0</formula>
    </cfRule>
  </conditionalFormatting>
  <conditionalFormatting sqref="B169:B171">
    <cfRule type="cellIs" dxfId="502" priority="545" stopIfTrue="1" operator="equal">
      <formula>0</formula>
    </cfRule>
  </conditionalFormatting>
  <conditionalFormatting sqref="N167:S168">
    <cfRule type="cellIs" dxfId="501" priority="574" stopIfTrue="1" operator="equal">
      <formula>0</formula>
    </cfRule>
  </conditionalFormatting>
  <conditionalFormatting sqref="N169:S171">
    <cfRule type="cellIs" dxfId="500" priority="559" stopIfTrue="1" operator="equal">
      <formula>0</formula>
    </cfRule>
  </conditionalFormatting>
  <conditionalFormatting sqref="O169:P171 R169:S171">
    <cfRule type="cellIs" dxfId="499" priority="558" stopIfTrue="1" operator="equal">
      <formula>0</formula>
    </cfRule>
  </conditionalFormatting>
  <conditionalFormatting sqref="N175:S176">
    <cfRule type="cellIs" dxfId="498" priority="529" stopIfTrue="1" operator="equal">
      <formula>0</formula>
    </cfRule>
  </conditionalFormatting>
  <conditionalFormatting sqref="G176">
    <cfRule type="cellIs" dxfId="497" priority="526" stopIfTrue="1" operator="equal">
      <formula>0</formula>
    </cfRule>
  </conditionalFormatting>
  <conditionalFormatting sqref="O175:P176 R175:S176">
    <cfRule type="cellIs" dxfId="496" priority="528" stopIfTrue="1" operator="equal">
      <formula>0</formula>
    </cfRule>
  </conditionalFormatting>
  <conditionalFormatting sqref="T178:V178">
    <cfRule type="cellIs" dxfId="495" priority="512" stopIfTrue="1" operator="equal">
      <formula>0</formula>
    </cfRule>
  </conditionalFormatting>
  <conditionalFormatting sqref="G177:G178">
    <cfRule type="cellIs" dxfId="494" priority="511" stopIfTrue="1" operator="equal">
      <formula>0</formula>
    </cfRule>
  </conditionalFormatting>
  <conditionalFormatting sqref="N177:S178">
    <cfRule type="cellIs" dxfId="493" priority="514" stopIfTrue="1" operator="equal">
      <formula>0</formula>
    </cfRule>
  </conditionalFormatting>
  <conditionalFormatting sqref="O177:P178 R177:S178">
    <cfRule type="cellIs" dxfId="492" priority="513" stopIfTrue="1" operator="equal">
      <formula>0</formula>
    </cfRule>
  </conditionalFormatting>
  <conditionalFormatting sqref="T179:V181">
    <cfRule type="cellIs" dxfId="491" priority="497" stopIfTrue="1" operator="equal">
      <formula>0</formula>
    </cfRule>
  </conditionalFormatting>
  <conditionalFormatting sqref="G179:G181">
    <cfRule type="cellIs" dxfId="490" priority="496" stopIfTrue="1" operator="equal">
      <formula>0</formula>
    </cfRule>
  </conditionalFormatting>
  <conditionalFormatting sqref="D152:D154">
    <cfRule type="cellIs" dxfId="489" priority="254" stopIfTrue="1" operator="equal">
      <formula>0</formula>
    </cfRule>
  </conditionalFormatting>
  <conditionalFormatting sqref="E172 G172">
    <cfRule type="cellIs" dxfId="488" priority="238" stopIfTrue="1" operator="equal">
      <formula>0</formula>
    </cfRule>
  </conditionalFormatting>
  <conditionalFormatting sqref="E173:E175 G173:G175">
    <cfRule type="cellIs" dxfId="487" priority="237" stopIfTrue="1" operator="equal">
      <formula>0</formula>
    </cfRule>
  </conditionalFormatting>
  <conditionalFormatting sqref="D159">
    <cfRule type="cellIs" dxfId="486" priority="246" stopIfTrue="1" operator="equal">
      <formula>0</formula>
    </cfRule>
  </conditionalFormatting>
  <conditionalFormatting sqref="C53:C175">
    <cfRule type="cellIs" dxfId="485" priority="234" stopIfTrue="1" operator="equal">
      <formula>0</formula>
    </cfRule>
  </conditionalFormatting>
  <conditionalFormatting sqref="C53:C175">
    <cfRule type="cellIs" dxfId="484" priority="233" stopIfTrue="1" operator="equal">
      <formula>0</formula>
    </cfRule>
  </conditionalFormatting>
  <conditionalFormatting sqref="C53:C175">
    <cfRule type="cellIs" dxfId="483" priority="232" stopIfTrue="1" operator="equal">
      <formula>0</formula>
    </cfRule>
  </conditionalFormatting>
  <conditionalFormatting sqref="C53:C175">
    <cfRule type="cellIs" dxfId="482" priority="231" stopIfTrue="1" operator="equal">
      <formula>0</formula>
    </cfRule>
  </conditionalFormatting>
  <conditionalFormatting sqref="C53:C175">
    <cfRule type="cellIs" dxfId="481" priority="230" stopIfTrue="1" operator="equal">
      <formula>0</formula>
    </cfRule>
  </conditionalFormatting>
  <conditionalFormatting sqref="C53:C175">
    <cfRule type="cellIs" dxfId="480" priority="229" stopIfTrue="1" operator="equal">
      <formula>0</formula>
    </cfRule>
  </conditionalFormatting>
  <conditionalFormatting sqref="C53:C175">
    <cfRule type="cellIs" dxfId="479" priority="228" stopIfTrue="1" operator="equal">
      <formula>0</formula>
    </cfRule>
  </conditionalFormatting>
  <conditionalFormatting sqref="C53:C175">
    <cfRule type="cellIs" dxfId="478" priority="227" stopIfTrue="1" operator="equal">
      <formula>0</formula>
    </cfRule>
  </conditionalFormatting>
  <conditionalFormatting sqref="C53:C175">
    <cfRule type="cellIs" dxfId="477" priority="226" stopIfTrue="1" operator="equal">
      <formula>0</formula>
    </cfRule>
  </conditionalFormatting>
  <conditionalFormatting sqref="G76 E76:E77">
    <cfRule type="cellIs" dxfId="476" priority="138" stopIfTrue="1" operator="equal">
      <formula>0</formula>
    </cfRule>
  </conditionalFormatting>
  <conditionalFormatting sqref="G77">
    <cfRule type="cellIs" dxfId="475" priority="137" stopIfTrue="1" operator="equal">
      <formula>0</formula>
    </cfRule>
  </conditionalFormatting>
  <conditionalFormatting sqref="G74">
    <cfRule type="cellIs" dxfId="474" priority="135" stopIfTrue="1" operator="equal">
      <formula>0</formula>
    </cfRule>
  </conditionalFormatting>
  <conditionalFormatting sqref="G65:G67 E65:E67">
    <cfRule type="cellIs" dxfId="473" priority="141" stopIfTrue="1" operator="equal">
      <formula>0</formula>
    </cfRule>
  </conditionalFormatting>
  <conditionalFormatting sqref="E54 G54">
    <cfRule type="cellIs" dxfId="472" priority="146" stopIfTrue="1" operator="equal">
      <formula>0</formula>
    </cfRule>
  </conditionalFormatting>
  <conditionalFormatting sqref="G75 E75">
    <cfRule type="cellIs" dxfId="471" priority="134" stopIfTrue="1" operator="equal">
      <formula>0</formula>
    </cfRule>
  </conditionalFormatting>
  <conditionalFormatting sqref="G89:G91">
    <cfRule type="cellIs" dxfId="470" priority="133" stopIfTrue="1" operator="equal">
      <formula>0</formula>
    </cfRule>
  </conditionalFormatting>
  <conditionalFormatting sqref="G92:G94">
    <cfRule type="cellIs" dxfId="469" priority="132" stopIfTrue="1" operator="equal">
      <formula>0</formula>
    </cfRule>
  </conditionalFormatting>
  <conditionalFormatting sqref="D63:D67">
    <cfRule type="cellIs" dxfId="468" priority="140" stopIfTrue="1" operator="equal">
      <formula>0</formula>
    </cfRule>
  </conditionalFormatting>
  <conditionalFormatting sqref="D48">
    <cfRule type="cellIs" dxfId="467" priority="210" stopIfTrue="1" operator="equal">
      <formula>0</formula>
    </cfRule>
  </conditionalFormatting>
  <conditionalFormatting sqref="D54:D56">
    <cfRule type="cellIs" dxfId="466" priority="207" stopIfTrue="1" operator="equal">
      <formula>0</formula>
    </cfRule>
  </conditionalFormatting>
  <conditionalFormatting sqref="G59:G61 E59:E61">
    <cfRule type="cellIs" dxfId="465" priority="206" stopIfTrue="1" operator="equal">
      <formula>0</formula>
    </cfRule>
  </conditionalFormatting>
  <conditionalFormatting sqref="D62">
    <cfRule type="cellIs" dxfId="464" priority="203" stopIfTrue="1" operator="equal">
      <formula>0</formula>
    </cfRule>
  </conditionalFormatting>
  <conditionalFormatting sqref="G70 E70">
    <cfRule type="cellIs" dxfId="463" priority="199" stopIfTrue="1" operator="equal">
      <formula>0</formula>
    </cfRule>
  </conditionalFormatting>
  <conditionalFormatting sqref="G68 E68:E69">
    <cfRule type="cellIs" dxfId="462" priority="201" stopIfTrue="1" operator="equal">
      <formula>0</formula>
    </cfRule>
  </conditionalFormatting>
  <conditionalFormatting sqref="G69">
    <cfRule type="cellIs" dxfId="461" priority="200" stopIfTrue="1" operator="equal">
      <formula>0</formula>
    </cfRule>
  </conditionalFormatting>
  <conditionalFormatting sqref="D73:D89">
    <cfRule type="cellIs" dxfId="460" priority="198" stopIfTrue="1" operator="equal">
      <formula>0</formula>
    </cfRule>
  </conditionalFormatting>
  <conditionalFormatting sqref="D100:D103">
    <cfRule type="cellIs" dxfId="459" priority="196" stopIfTrue="1" operator="equal">
      <formula>0</formula>
    </cfRule>
  </conditionalFormatting>
  <conditionalFormatting sqref="D114:D118">
    <cfRule type="cellIs" dxfId="458" priority="195" stopIfTrue="1" operator="equal">
      <formula>0</formula>
    </cfRule>
  </conditionalFormatting>
  <conditionalFormatting sqref="D125:D127">
    <cfRule type="cellIs" dxfId="457" priority="194" stopIfTrue="1" operator="equal">
      <formula>0</formula>
    </cfRule>
  </conditionalFormatting>
  <conditionalFormatting sqref="D132:D134">
    <cfRule type="cellIs" dxfId="456" priority="193" stopIfTrue="1" operator="equal">
      <formula>0</formula>
    </cfRule>
  </conditionalFormatting>
  <conditionalFormatting sqref="G139:G140 E142">
    <cfRule type="cellIs" dxfId="455" priority="192" stopIfTrue="1" operator="equal">
      <formula>0</formula>
    </cfRule>
  </conditionalFormatting>
  <conditionalFormatting sqref="D49:D52">
    <cfRule type="cellIs" dxfId="454" priority="147" stopIfTrue="1" operator="equal">
      <formula>0</formula>
    </cfRule>
  </conditionalFormatting>
  <conditionalFormatting sqref="G141:G142">
    <cfRule type="cellIs" dxfId="453" priority="191" stopIfTrue="1" operator="equal">
      <formula>0</formula>
    </cfRule>
  </conditionalFormatting>
  <conditionalFormatting sqref="D143:D144">
    <cfRule type="cellIs" dxfId="452" priority="187" stopIfTrue="1" operator="equal">
      <formula>0</formula>
    </cfRule>
  </conditionalFormatting>
  <conditionalFormatting sqref="E55">
    <cfRule type="cellIs" dxfId="451" priority="145" stopIfTrue="1" operator="equal">
      <formula>0</formula>
    </cfRule>
  </conditionalFormatting>
  <conditionalFormatting sqref="D57:D61">
    <cfRule type="cellIs" dxfId="450" priority="144" stopIfTrue="1" operator="equal">
      <formula>0</formula>
    </cfRule>
  </conditionalFormatting>
  <conditionalFormatting sqref="E47">
    <cfRule type="cellIs" dxfId="449" priority="153" stopIfTrue="1" operator="equal">
      <formula>0</formula>
    </cfRule>
  </conditionalFormatting>
  <conditionalFormatting sqref="D45:D47">
    <cfRule type="cellIs" dxfId="448" priority="151" stopIfTrue="1" operator="equal">
      <formula>0</formula>
    </cfRule>
  </conditionalFormatting>
  <conditionalFormatting sqref="E46">
    <cfRule type="cellIs" dxfId="447" priority="154" stopIfTrue="1" operator="equal">
      <formula>0</formula>
    </cfRule>
  </conditionalFormatting>
  <conditionalFormatting sqref="D161">
    <cfRule type="cellIs" dxfId="446" priority="174" stopIfTrue="1" operator="equal">
      <formula>0</formula>
    </cfRule>
  </conditionalFormatting>
  <conditionalFormatting sqref="D167">
    <cfRule type="cellIs" dxfId="445" priority="170" stopIfTrue="1" operator="equal">
      <formula>0</formula>
    </cfRule>
  </conditionalFormatting>
  <conditionalFormatting sqref="D172">
    <cfRule type="cellIs" dxfId="444" priority="169" stopIfTrue="1" operator="equal">
      <formula>0</formula>
    </cfRule>
  </conditionalFormatting>
  <conditionalFormatting sqref="E13">
    <cfRule type="cellIs" dxfId="443" priority="168" stopIfTrue="1" operator="equal">
      <formula>0</formula>
    </cfRule>
  </conditionalFormatting>
  <conditionalFormatting sqref="D25">
    <cfRule type="cellIs" dxfId="442" priority="166" stopIfTrue="1" operator="equal">
      <formula>0</formula>
    </cfRule>
  </conditionalFormatting>
  <conditionalFormatting sqref="G28 E28">
    <cfRule type="cellIs" dxfId="441" priority="164" stopIfTrue="1" operator="equal">
      <formula>0</formula>
    </cfRule>
  </conditionalFormatting>
  <conditionalFormatting sqref="E29">
    <cfRule type="cellIs" dxfId="440" priority="163" stopIfTrue="1" operator="equal">
      <formula>0</formula>
    </cfRule>
  </conditionalFormatting>
  <conditionalFormatting sqref="D34:E35 E33 D36:D38">
    <cfRule type="cellIs" dxfId="439" priority="162" stopIfTrue="1" operator="equal">
      <formula>0</formula>
    </cfRule>
  </conditionalFormatting>
  <conditionalFormatting sqref="E63:E64 G63:G64">
    <cfRule type="cellIs" dxfId="438" priority="142" stopIfTrue="1" operator="equal">
      <formula>0</formula>
    </cfRule>
  </conditionalFormatting>
  <conditionalFormatting sqref="E62 G62">
    <cfRule type="cellIs" dxfId="437" priority="143" stopIfTrue="1" operator="equal">
      <formula>0</formula>
    </cfRule>
  </conditionalFormatting>
  <conditionalFormatting sqref="E45">
    <cfRule type="cellIs" dxfId="436" priority="155" stopIfTrue="1" operator="equal">
      <formula>0</formula>
    </cfRule>
  </conditionalFormatting>
  <conditionalFormatting sqref="E48">
    <cfRule type="cellIs" dxfId="435" priority="150" stopIfTrue="1" operator="equal">
      <formula>0</formula>
    </cfRule>
  </conditionalFormatting>
  <conditionalFormatting sqref="D69:D72">
    <cfRule type="cellIs" dxfId="434" priority="139" stopIfTrue="1" operator="equal">
      <formula>0</formula>
    </cfRule>
  </conditionalFormatting>
  <conditionalFormatting sqref="G73 E73:E74">
    <cfRule type="cellIs" dxfId="433" priority="136" stopIfTrue="1" operator="equal">
      <formula>0</formula>
    </cfRule>
  </conditionalFormatting>
  <conditionalFormatting sqref="E89:E99">
    <cfRule type="cellIs" dxfId="432" priority="130" stopIfTrue="1" operator="equal">
      <formula>0</formula>
    </cfRule>
  </conditionalFormatting>
  <conditionalFormatting sqref="G95:G96">
    <cfRule type="cellIs" dxfId="431" priority="131" stopIfTrue="1" operator="equal">
      <formula>0</formula>
    </cfRule>
  </conditionalFormatting>
  <conditionalFormatting sqref="G99">
    <cfRule type="cellIs" dxfId="430" priority="128" stopIfTrue="1" operator="equal">
      <formula>0</formula>
    </cfRule>
  </conditionalFormatting>
  <conditionalFormatting sqref="G97:G98">
    <cfRule type="cellIs" dxfId="429" priority="129" stopIfTrue="1" operator="equal">
      <formula>0</formula>
    </cfRule>
  </conditionalFormatting>
  <conditionalFormatting sqref="D90:D99">
    <cfRule type="cellIs" dxfId="428" priority="127" stopIfTrue="1" operator="equal">
      <formula>0</formula>
    </cfRule>
  </conditionalFormatting>
  <conditionalFormatting sqref="D104:D113">
    <cfRule type="cellIs" dxfId="427" priority="126" stopIfTrue="1" operator="equal">
      <formula>0</formula>
    </cfRule>
  </conditionalFormatting>
  <conditionalFormatting sqref="D120:D124">
    <cfRule type="cellIs" dxfId="426" priority="125" stopIfTrue="1" operator="equal">
      <formula>0</formula>
    </cfRule>
  </conditionalFormatting>
  <conditionalFormatting sqref="D128:D131">
    <cfRule type="cellIs" dxfId="425" priority="124" stopIfTrue="1" operator="equal">
      <formula>0</formula>
    </cfRule>
  </conditionalFormatting>
  <conditionalFormatting sqref="D135:D142">
    <cfRule type="cellIs" dxfId="424" priority="123" stopIfTrue="1" operator="equal">
      <formula>0</formula>
    </cfRule>
  </conditionalFormatting>
  <conditionalFormatting sqref="E143">
    <cfRule type="cellIs" dxfId="423" priority="122" stopIfTrue="1" operator="equal">
      <formula>0</formula>
    </cfRule>
  </conditionalFormatting>
  <conditionalFormatting sqref="G143">
    <cfRule type="cellIs" dxfId="422" priority="121" stopIfTrue="1" operator="equal">
      <formula>0</formula>
    </cfRule>
  </conditionalFormatting>
  <conditionalFormatting sqref="E144:E151">
    <cfRule type="cellIs" dxfId="421" priority="120" stopIfTrue="1" operator="equal">
      <formula>0</formula>
    </cfRule>
  </conditionalFormatting>
  <conditionalFormatting sqref="G148">
    <cfRule type="cellIs" dxfId="420" priority="117" stopIfTrue="1" operator="equal">
      <formula>0</formula>
    </cfRule>
  </conditionalFormatting>
  <conditionalFormatting sqref="G144">
    <cfRule type="cellIs" dxfId="419" priority="119" stopIfTrue="1" operator="equal">
      <formula>0</formula>
    </cfRule>
  </conditionalFormatting>
  <conditionalFormatting sqref="G145:G147">
    <cfRule type="cellIs" dxfId="418" priority="118" stopIfTrue="1" operator="equal">
      <formula>0</formula>
    </cfRule>
  </conditionalFormatting>
  <conditionalFormatting sqref="G149:G150">
    <cfRule type="cellIs" dxfId="417" priority="116" stopIfTrue="1" operator="equal">
      <formula>0</formula>
    </cfRule>
  </conditionalFormatting>
  <conditionalFormatting sqref="G151">
    <cfRule type="cellIs" dxfId="416" priority="115" stopIfTrue="1" operator="equal">
      <formula>0</formula>
    </cfRule>
  </conditionalFormatting>
  <conditionalFormatting sqref="D145:D151">
    <cfRule type="cellIs" dxfId="415" priority="114" stopIfTrue="1" operator="equal">
      <formula>0</formula>
    </cfRule>
  </conditionalFormatting>
  <conditionalFormatting sqref="E152">
    <cfRule type="cellIs" dxfId="414" priority="113" stopIfTrue="1" operator="equal">
      <formula>0</formula>
    </cfRule>
  </conditionalFormatting>
  <conditionalFormatting sqref="G152">
    <cfRule type="cellIs" dxfId="413" priority="112" stopIfTrue="1" operator="equal">
      <formula>0</formula>
    </cfRule>
  </conditionalFormatting>
  <conditionalFormatting sqref="E153">
    <cfRule type="cellIs" dxfId="412" priority="111" stopIfTrue="1" operator="equal">
      <formula>0</formula>
    </cfRule>
  </conditionalFormatting>
  <conditionalFormatting sqref="G153">
    <cfRule type="cellIs" dxfId="411" priority="110" stopIfTrue="1" operator="equal">
      <formula>0</formula>
    </cfRule>
  </conditionalFormatting>
  <conditionalFormatting sqref="G156:G157 E156:E158">
    <cfRule type="cellIs" dxfId="410" priority="107" stopIfTrue="1" operator="equal">
      <formula>0</formula>
    </cfRule>
  </conditionalFormatting>
  <conditionalFormatting sqref="E154 G154">
    <cfRule type="cellIs" dxfId="409" priority="109" stopIfTrue="1" operator="equal">
      <formula>0</formula>
    </cfRule>
  </conditionalFormatting>
  <conditionalFormatting sqref="E155 G155">
    <cfRule type="cellIs" dxfId="408" priority="108" stopIfTrue="1" operator="equal">
      <formula>0</formula>
    </cfRule>
  </conditionalFormatting>
  <conditionalFormatting sqref="G158">
    <cfRule type="cellIs" dxfId="407" priority="106" stopIfTrue="1" operator="equal">
      <formula>0</formula>
    </cfRule>
  </conditionalFormatting>
  <conditionalFormatting sqref="D155:D158">
    <cfRule type="cellIs" dxfId="406" priority="105" stopIfTrue="1" operator="equal">
      <formula>0</formula>
    </cfRule>
  </conditionalFormatting>
  <conditionalFormatting sqref="E159:E160 G159:G160">
    <cfRule type="cellIs" dxfId="405" priority="104" stopIfTrue="1" operator="equal">
      <formula>0</formula>
    </cfRule>
  </conditionalFormatting>
  <conditionalFormatting sqref="D160">
    <cfRule type="cellIs" dxfId="404" priority="103" stopIfTrue="1" operator="equal">
      <formula>0</formula>
    </cfRule>
  </conditionalFormatting>
  <conditionalFormatting sqref="E162:E163 G162:G163">
    <cfRule type="cellIs" dxfId="403" priority="101" stopIfTrue="1" operator="equal">
      <formula>0</formula>
    </cfRule>
  </conditionalFormatting>
  <conditionalFormatting sqref="G161 E161">
    <cfRule type="cellIs" dxfId="402" priority="102" stopIfTrue="1" operator="equal">
      <formula>0</formula>
    </cfRule>
  </conditionalFormatting>
  <conditionalFormatting sqref="G164:G166 E164:E166">
    <cfRule type="cellIs" dxfId="401" priority="100" stopIfTrue="1" operator="equal">
      <formula>0</formula>
    </cfRule>
  </conditionalFormatting>
  <conditionalFormatting sqref="D162:D166">
    <cfRule type="cellIs" dxfId="400" priority="99" stopIfTrue="1" operator="equal">
      <formula>0</formula>
    </cfRule>
  </conditionalFormatting>
  <conditionalFormatting sqref="E168 E170">
    <cfRule type="cellIs" dxfId="399" priority="98" stopIfTrue="1" operator="equal">
      <formula>0</formula>
    </cfRule>
  </conditionalFormatting>
  <conditionalFormatting sqref="E167 G167 E169 E171">
    <cfRule type="cellIs" dxfId="398" priority="97" stopIfTrue="1" operator="equal">
      <formula>0</formula>
    </cfRule>
  </conditionalFormatting>
  <conditionalFormatting sqref="G168:G170">
    <cfRule type="cellIs" dxfId="397" priority="96" stopIfTrue="1" operator="equal">
      <formula>0</formula>
    </cfRule>
  </conditionalFormatting>
  <conditionalFormatting sqref="G171">
    <cfRule type="cellIs" dxfId="396" priority="95" stopIfTrue="1" operator="equal">
      <formula>0</formula>
    </cfRule>
  </conditionalFormatting>
  <conditionalFormatting sqref="D168:D171">
    <cfRule type="cellIs" dxfId="395" priority="94" stopIfTrue="1" operator="equal">
      <formula>0</formula>
    </cfRule>
  </conditionalFormatting>
  <conditionalFormatting sqref="B176:B185">
    <cfRule type="cellIs" dxfId="394" priority="93" stopIfTrue="1" operator="equal">
      <formula>0</formula>
    </cfRule>
  </conditionalFormatting>
  <conditionalFormatting sqref="B176:B185">
    <cfRule type="cellIs" dxfId="393" priority="92" stopIfTrue="1" operator="equal">
      <formula>0</formula>
    </cfRule>
  </conditionalFormatting>
  <conditionalFormatting sqref="E176:E185">
    <cfRule type="cellIs" dxfId="392" priority="91" stopIfTrue="1" operator="equal">
      <formula>0</formula>
    </cfRule>
  </conditionalFormatting>
  <conditionalFormatting sqref="C176:C185">
    <cfRule type="cellIs" dxfId="391" priority="90" stopIfTrue="1" operator="equal">
      <formula>0</formula>
    </cfRule>
  </conditionalFormatting>
  <conditionalFormatting sqref="C176:C185">
    <cfRule type="cellIs" dxfId="390" priority="89" stopIfTrue="1" operator="equal">
      <formula>0</formula>
    </cfRule>
  </conditionalFormatting>
  <conditionalFormatting sqref="C176:C185">
    <cfRule type="cellIs" dxfId="389" priority="88" stopIfTrue="1" operator="equal">
      <formula>0</formula>
    </cfRule>
  </conditionalFormatting>
  <conditionalFormatting sqref="C176:C185">
    <cfRule type="cellIs" dxfId="388" priority="87" stopIfTrue="1" operator="equal">
      <formula>0</formula>
    </cfRule>
  </conditionalFormatting>
  <conditionalFormatting sqref="C176:C185">
    <cfRule type="cellIs" dxfId="387" priority="86" stopIfTrue="1" operator="equal">
      <formula>0</formula>
    </cfRule>
  </conditionalFormatting>
  <conditionalFormatting sqref="C176:C185">
    <cfRule type="cellIs" dxfId="386" priority="85" stopIfTrue="1" operator="equal">
      <formula>0</formula>
    </cfRule>
  </conditionalFormatting>
  <conditionalFormatting sqref="C176:C185">
    <cfRule type="cellIs" dxfId="385" priority="84" stopIfTrue="1" operator="equal">
      <formula>0</formula>
    </cfRule>
  </conditionalFormatting>
  <conditionalFormatting sqref="C176:C185">
    <cfRule type="cellIs" dxfId="384" priority="83" stopIfTrue="1" operator="equal">
      <formula>0</formula>
    </cfRule>
  </conditionalFormatting>
  <conditionalFormatting sqref="C176:C185">
    <cfRule type="cellIs" dxfId="383" priority="82" stopIfTrue="1" operator="equal">
      <formula>0</formula>
    </cfRule>
  </conditionalFormatting>
  <conditionalFormatting sqref="D178:D185">
    <cfRule type="cellIs" dxfId="382" priority="81" stopIfTrue="1" operator="equal">
      <formula>0</formula>
    </cfRule>
  </conditionalFormatting>
  <conditionalFormatting sqref="D173:D177">
    <cfRule type="cellIs" dxfId="381" priority="80" stopIfTrue="1" operator="equal">
      <formula>0</formula>
    </cfRule>
  </conditionalFormatting>
  <conditionalFormatting sqref="X12 X15 X17">
    <cfRule type="cellIs" dxfId="380" priority="79" stopIfTrue="1" operator="equal">
      <formula>0</formula>
    </cfRule>
  </conditionalFormatting>
  <conditionalFormatting sqref="X14">
    <cfRule type="cellIs" dxfId="379" priority="78" stopIfTrue="1" operator="equal">
      <formula>0</formula>
    </cfRule>
  </conditionalFormatting>
  <conditionalFormatting sqref="X16">
    <cfRule type="cellIs" dxfId="378" priority="77" stopIfTrue="1" operator="equal">
      <formula>0</formula>
    </cfRule>
  </conditionalFormatting>
  <conditionalFormatting sqref="X18:X21">
    <cfRule type="cellIs" dxfId="377" priority="76" stopIfTrue="1" operator="equal">
      <formula>0</formula>
    </cfRule>
  </conditionalFormatting>
  <conditionalFormatting sqref="X18:X21">
    <cfRule type="cellIs" dxfId="376" priority="75" stopIfTrue="1" operator="equal">
      <formula>0</formula>
    </cfRule>
  </conditionalFormatting>
  <conditionalFormatting sqref="C29:C32">
    <cfRule type="cellIs" dxfId="375" priority="74" stopIfTrue="1" operator="equal">
      <formula>0</formula>
    </cfRule>
  </conditionalFormatting>
  <conditionalFormatting sqref="C29:C32">
    <cfRule type="cellIs" dxfId="374" priority="73" stopIfTrue="1" operator="equal">
      <formula>0</formula>
    </cfRule>
  </conditionalFormatting>
  <conditionalFormatting sqref="C29:C32">
    <cfRule type="cellIs" dxfId="373" priority="72" stopIfTrue="1" operator="equal">
      <formula>0</formula>
    </cfRule>
  </conditionalFormatting>
  <conditionalFormatting sqref="C29:C32">
    <cfRule type="cellIs" dxfId="372" priority="71" stopIfTrue="1" operator="equal">
      <formula>0</formula>
    </cfRule>
  </conditionalFormatting>
  <conditionalFormatting sqref="C29:C32">
    <cfRule type="cellIs" dxfId="371" priority="70" stopIfTrue="1" operator="equal">
      <formula>0</formula>
    </cfRule>
  </conditionalFormatting>
  <conditionalFormatting sqref="C29:C32">
    <cfRule type="cellIs" dxfId="370" priority="69" stopIfTrue="1" operator="equal">
      <formula>0</formula>
    </cfRule>
  </conditionalFormatting>
  <conditionalFormatting sqref="C29:C32">
    <cfRule type="cellIs" dxfId="369" priority="68" stopIfTrue="1" operator="equal">
      <formula>0</formula>
    </cfRule>
  </conditionalFormatting>
  <conditionalFormatting sqref="C29:C32">
    <cfRule type="cellIs" dxfId="368" priority="67" stopIfTrue="1" operator="equal">
      <formula>0</formula>
    </cfRule>
  </conditionalFormatting>
  <conditionalFormatting sqref="C29:C32">
    <cfRule type="cellIs" dxfId="367" priority="66" stopIfTrue="1" operator="equal">
      <formula>0</formula>
    </cfRule>
  </conditionalFormatting>
  <conditionalFormatting sqref="B29:B32">
    <cfRule type="cellIs" dxfId="366" priority="65" stopIfTrue="1" operator="equal">
      <formula>0</formula>
    </cfRule>
  </conditionalFormatting>
  <conditionalFormatting sqref="B29:B32">
    <cfRule type="cellIs" dxfId="365" priority="64" stopIfTrue="1" operator="equal">
      <formula>0</formula>
    </cfRule>
  </conditionalFormatting>
  <conditionalFormatting sqref="D16:D18">
    <cfRule type="cellIs" dxfId="364" priority="63" stopIfTrue="1" operator="equal">
      <formula>0</formula>
    </cfRule>
  </conditionalFormatting>
  <conditionalFormatting sqref="E20:E23">
    <cfRule type="cellIs" dxfId="363" priority="62" stopIfTrue="1" operator="equal">
      <formula>0</formula>
    </cfRule>
  </conditionalFormatting>
  <conditionalFormatting sqref="G20:G23">
    <cfRule type="cellIs" dxfId="362" priority="61" stopIfTrue="1" operator="equal">
      <formula>0</formula>
    </cfRule>
  </conditionalFormatting>
  <conditionalFormatting sqref="G24">
    <cfRule type="cellIs" dxfId="361" priority="60" stopIfTrue="1" operator="equal">
      <formula>0</formula>
    </cfRule>
  </conditionalFormatting>
  <conditionalFormatting sqref="D40:D44">
    <cfRule type="cellIs" dxfId="360" priority="28" stopIfTrue="1" operator="equal">
      <formula>0</formula>
    </cfRule>
  </conditionalFormatting>
  <conditionalFormatting sqref="D24">
    <cfRule type="cellIs" dxfId="359" priority="58" stopIfTrue="1" operator="equal">
      <formula>0</formula>
    </cfRule>
  </conditionalFormatting>
  <conditionalFormatting sqref="E25 E27">
    <cfRule type="cellIs" dxfId="358" priority="57" stopIfTrue="1" operator="equal">
      <formula>0</formula>
    </cfRule>
  </conditionalFormatting>
  <conditionalFormatting sqref="G27">
    <cfRule type="cellIs" dxfId="357" priority="56" stopIfTrue="1" operator="equal">
      <formula>0</formula>
    </cfRule>
  </conditionalFormatting>
  <conditionalFormatting sqref="E26">
    <cfRule type="cellIs" dxfId="356" priority="55" stopIfTrue="1" operator="equal">
      <formula>0</formula>
    </cfRule>
  </conditionalFormatting>
  <conditionalFormatting sqref="C33:C52">
    <cfRule type="cellIs" dxfId="355" priority="53" stopIfTrue="1" operator="equal">
      <formula>0</formula>
    </cfRule>
  </conditionalFormatting>
  <conditionalFormatting sqref="C33:C52">
    <cfRule type="cellIs" dxfId="354" priority="52" stopIfTrue="1" operator="equal">
      <formula>0</formula>
    </cfRule>
  </conditionalFormatting>
  <conditionalFormatting sqref="C33:C52">
    <cfRule type="cellIs" dxfId="353" priority="51" stopIfTrue="1" operator="equal">
      <formula>0</formula>
    </cfRule>
  </conditionalFormatting>
  <conditionalFormatting sqref="C33:C52">
    <cfRule type="cellIs" dxfId="352" priority="50" stopIfTrue="1" operator="equal">
      <formula>0</formula>
    </cfRule>
  </conditionalFormatting>
  <conditionalFormatting sqref="C33:C52">
    <cfRule type="cellIs" dxfId="351" priority="49" stopIfTrue="1" operator="equal">
      <formula>0</formula>
    </cfRule>
  </conditionalFormatting>
  <conditionalFormatting sqref="C33:C52">
    <cfRule type="cellIs" dxfId="350" priority="48" stopIfTrue="1" operator="equal">
      <formula>0</formula>
    </cfRule>
  </conditionalFormatting>
  <conditionalFormatting sqref="C33:C52">
    <cfRule type="cellIs" dxfId="349" priority="47" stopIfTrue="1" operator="equal">
      <formula>0</formula>
    </cfRule>
  </conditionalFormatting>
  <conditionalFormatting sqref="C33:C52">
    <cfRule type="cellIs" dxfId="348" priority="46" stopIfTrue="1" operator="equal">
      <formula>0</formula>
    </cfRule>
  </conditionalFormatting>
  <conditionalFormatting sqref="C33:C52">
    <cfRule type="cellIs" dxfId="347" priority="45" stopIfTrue="1" operator="equal">
      <formula>0</formula>
    </cfRule>
  </conditionalFormatting>
  <conditionalFormatting sqref="B33:B52">
    <cfRule type="cellIs" dxfId="346" priority="44" stopIfTrue="1" operator="equal">
      <formula>0</formula>
    </cfRule>
  </conditionalFormatting>
  <conditionalFormatting sqref="B33:B52">
    <cfRule type="cellIs" dxfId="345" priority="43" stopIfTrue="1" operator="equal">
      <formula>0</formula>
    </cfRule>
  </conditionalFormatting>
  <conditionalFormatting sqref="G33:G35 G45:G52">
    <cfRule type="cellIs" dxfId="344" priority="42" stopIfTrue="1" operator="equal">
      <formula>0</formula>
    </cfRule>
  </conditionalFormatting>
  <conditionalFormatting sqref="D29:D33">
    <cfRule type="cellIs" dxfId="343" priority="41" stopIfTrue="1" operator="equal">
      <formula>0</formula>
    </cfRule>
  </conditionalFormatting>
  <conditionalFormatting sqref="E36">
    <cfRule type="cellIs" dxfId="342" priority="40" stopIfTrue="1" operator="equal">
      <formula>0</formula>
    </cfRule>
  </conditionalFormatting>
  <conditionalFormatting sqref="G36">
    <cfRule type="cellIs" dxfId="341" priority="39" stopIfTrue="1" operator="equal">
      <formula>0</formula>
    </cfRule>
  </conditionalFormatting>
  <conditionalFormatting sqref="E37">
    <cfRule type="cellIs" dxfId="340" priority="38" stopIfTrue="1" operator="equal">
      <formula>0</formula>
    </cfRule>
  </conditionalFormatting>
  <conditionalFormatting sqref="G37">
    <cfRule type="cellIs" dxfId="339" priority="37" stopIfTrue="1" operator="equal">
      <formula>0</formula>
    </cfRule>
  </conditionalFormatting>
  <conditionalFormatting sqref="E38">
    <cfRule type="cellIs" dxfId="338" priority="36" stopIfTrue="1" operator="equal">
      <formula>0</formula>
    </cfRule>
  </conditionalFormatting>
  <conditionalFormatting sqref="G38">
    <cfRule type="cellIs" dxfId="337" priority="35" stopIfTrue="1" operator="equal">
      <formula>0</formula>
    </cfRule>
  </conditionalFormatting>
  <conditionalFormatting sqref="G40:G43 D39 E41:E43">
    <cfRule type="cellIs" dxfId="336" priority="34" stopIfTrue="1" operator="equal">
      <formula>0</formula>
    </cfRule>
  </conditionalFormatting>
  <conditionalFormatting sqref="G39 E39">
    <cfRule type="cellIs" dxfId="335" priority="33" stopIfTrue="1" operator="equal">
      <formula>0</formula>
    </cfRule>
  </conditionalFormatting>
  <conditionalFormatting sqref="E40">
    <cfRule type="cellIs" dxfId="334" priority="32" stopIfTrue="1" operator="equal">
      <formula>0</formula>
    </cfRule>
  </conditionalFormatting>
  <conditionalFormatting sqref="E44">
    <cfRule type="cellIs" dxfId="333" priority="31" stopIfTrue="1" operator="equal">
      <formula>0</formula>
    </cfRule>
  </conditionalFormatting>
  <conditionalFormatting sqref="G44">
    <cfRule type="cellIs" dxfId="332" priority="30" stopIfTrue="1" operator="equal">
      <formula>0</formula>
    </cfRule>
  </conditionalFormatting>
  <conditionalFormatting sqref="C13">
    <cfRule type="cellIs" dxfId="331" priority="27" stopIfTrue="1" operator="equal">
      <formula>0</formula>
    </cfRule>
  </conditionalFormatting>
  <conditionalFormatting sqref="C13">
    <cfRule type="cellIs" dxfId="330" priority="26" stopIfTrue="1" operator="equal">
      <formula>0</formula>
    </cfRule>
  </conditionalFormatting>
  <conditionalFormatting sqref="C13">
    <cfRule type="cellIs" dxfId="329" priority="25" stopIfTrue="1" operator="equal">
      <formula>0</formula>
    </cfRule>
  </conditionalFormatting>
  <conditionalFormatting sqref="C13">
    <cfRule type="cellIs" dxfId="328" priority="24" stopIfTrue="1" operator="equal">
      <formula>0</formula>
    </cfRule>
  </conditionalFormatting>
  <conditionalFormatting sqref="C13">
    <cfRule type="cellIs" dxfId="327" priority="23" stopIfTrue="1" operator="equal">
      <formula>0</formula>
    </cfRule>
  </conditionalFormatting>
  <conditionalFormatting sqref="C13">
    <cfRule type="cellIs" dxfId="326" priority="22" stopIfTrue="1" operator="equal">
      <formula>0</formula>
    </cfRule>
  </conditionalFormatting>
  <conditionalFormatting sqref="C13">
    <cfRule type="cellIs" dxfId="325" priority="21" stopIfTrue="1" operator="equal">
      <formula>0</formula>
    </cfRule>
  </conditionalFormatting>
  <conditionalFormatting sqref="C13">
    <cfRule type="cellIs" dxfId="324" priority="20" stopIfTrue="1" operator="equal">
      <formula>0</formula>
    </cfRule>
  </conditionalFormatting>
  <conditionalFormatting sqref="C13">
    <cfRule type="cellIs" dxfId="323" priority="19" stopIfTrue="1" operator="equal">
      <formula>0</formula>
    </cfRule>
  </conditionalFormatting>
  <conditionalFormatting sqref="B13">
    <cfRule type="cellIs" dxfId="322" priority="18" stopIfTrue="1" operator="equal">
      <formula>0</formula>
    </cfRule>
  </conditionalFormatting>
  <conditionalFormatting sqref="B13">
    <cfRule type="cellIs" dxfId="321" priority="17" stopIfTrue="1" operator="equal">
      <formula>0</formula>
    </cfRule>
  </conditionalFormatting>
  <conditionalFormatting sqref="C14:C28">
    <cfRule type="cellIs" dxfId="320" priority="16" stopIfTrue="1" operator="equal">
      <formula>0</formula>
    </cfRule>
  </conditionalFormatting>
  <conditionalFormatting sqref="C14:C28">
    <cfRule type="cellIs" dxfId="319" priority="15" stopIfTrue="1" operator="equal">
      <formula>0</formula>
    </cfRule>
  </conditionalFormatting>
  <conditionalFormatting sqref="C14:C28">
    <cfRule type="cellIs" dxfId="318" priority="14" stopIfTrue="1" operator="equal">
      <formula>0</formula>
    </cfRule>
  </conditionalFormatting>
  <conditionalFormatting sqref="C14:C28">
    <cfRule type="cellIs" dxfId="317" priority="13" stopIfTrue="1" operator="equal">
      <formula>0</formula>
    </cfRule>
  </conditionalFormatting>
  <conditionalFormatting sqref="C14:C28">
    <cfRule type="cellIs" dxfId="316" priority="12" stopIfTrue="1" operator="equal">
      <formula>0</formula>
    </cfRule>
  </conditionalFormatting>
  <conditionalFormatting sqref="C14:C28">
    <cfRule type="cellIs" dxfId="315" priority="11" stopIfTrue="1" operator="equal">
      <formula>0</formula>
    </cfRule>
  </conditionalFormatting>
  <conditionalFormatting sqref="C14:C28">
    <cfRule type="cellIs" dxfId="314" priority="10" stopIfTrue="1" operator="equal">
      <formula>0</formula>
    </cfRule>
  </conditionalFormatting>
  <conditionalFormatting sqref="C14:C28">
    <cfRule type="cellIs" dxfId="313" priority="9" stopIfTrue="1" operator="equal">
      <formula>0</formula>
    </cfRule>
  </conditionalFormatting>
  <conditionalFormatting sqref="C14:C28">
    <cfRule type="cellIs" dxfId="312" priority="8" stopIfTrue="1" operator="equal">
      <formula>0</formula>
    </cfRule>
  </conditionalFormatting>
  <conditionalFormatting sqref="B14:B28">
    <cfRule type="cellIs" dxfId="311" priority="7" stopIfTrue="1" operator="equal">
      <formula>0</formula>
    </cfRule>
  </conditionalFormatting>
  <conditionalFormatting sqref="B14:B28">
    <cfRule type="cellIs" dxfId="310" priority="6" stopIfTrue="1" operator="equal">
      <formula>0</formula>
    </cfRule>
  </conditionalFormatting>
  <conditionalFormatting sqref="E16">
    <cfRule type="cellIs" dxfId="309" priority="5" stopIfTrue="1" operator="equal">
      <formula>0</formula>
    </cfRule>
  </conditionalFormatting>
  <conditionalFormatting sqref="G16">
    <cfRule type="cellIs" dxfId="308" priority="4" stopIfTrue="1" operator="equal">
      <formula>0</formula>
    </cfRule>
  </conditionalFormatting>
  <conditionalFormatting sqref="E15">
    <cfRule type="cellIs" dxfId="307" priority="3" stopIfTrue="1" operator="equal">
      <formula>0</formula>
    </cfRule>
  </conditionalFormatting>
  <conditionalFormatting sqref="D19:D23">
    <cfRule type="cellIs" dxfId="306" priority="2" stopIfTrue="1" operator="equal">
      <formula>0</formula>
    </cfRule>
  </conditionalFormatting>
  <conditionalFormatting sqref="D26:D28">
    <cfRule type="cellIs" dxfId="305" priority="1" stopIfTrue="1" operator="equal">
      <formula>0</formula>
    </cfRule>
  </conditionalFormatting>
  <printOptions horizontalCentered="1"/>
  <pageMargins left="0.19685039370078741" right="0.19685039370078741" top="0.59055118110236227" bottom="0.59055118110236227" header="0.31496062992125984" footer="0.39370078740157483"/>
  <pageSetup paperSize="9" scale="87" orientation="landscape" horizontalDpi="4294967294" verticalDpi="300" r:id="rId1"/>
  <headerFooter alignWithMargins="0">
    <oddFooter>&amp;C&amp;"Calibri,Regular"&amp;8Página &amp;P de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Y36"/>
  <sheetViews>
    <sheetView showGridLines="0" view="pageBreakPreview" zoomScaleNormal="130" zoomScaleSheetLayoutView="100" workbookViewId="0">
      <selection activeCell="E24" sqref="E24"/>
    </sheetView>
  </sheetViews>
  <sheetFormatPr defaultColWidth="9.140625" defaultRowHeight="15" customHeight="1" x14ac:dyDescent="0.2"/>
  <cols>
    <col min="1" max="1" width="1.5703125" style="117" customWidth="1"/>
    <col min="2" max="2" width="7.7109375" style="128" customWidth="1"/>
    <col min="3" max="3" width="11.7109375" style="128" customWidth="1"/>
    <col min="4" max="4" width="11.7109375" style="117" customWidth="1"/>
    <col min="5" max="5" width="7.140625" style="117" customWidth="1"/>
    <col min="6" max="6" width="1" style="117" customWidth="1"/>
    <col min="7" max="7" width="10.42578125" style="117" customWidth="1"/>
    <col min="8" max="8" width="10.7109375" style="117" customWidth="1"/>
    <col min="9" max="9" width="0.85546875" style="127" customWidth="1"/>
    <col min="10" max="13" width="11.42578125" style="127" customWidth="1"/>
    <col min="14" max="15" width="10.140625" style="127" customWidth="1"/>
    <col min="16" max="16" width="1.28515625" style="117" customWidth="1"/>
    <col min="17" max="17" width="9.140625" style="117"/>
    <col min="18" max="18" width="15" style="117" customWidth="1"/>
    <col min="19" max="19" width="2.7109375" style="117" customWidth="1"/>
    <col min="20" max="16384" width="9.140625" style="117"/>
  </cols>
  <sheetData>
    <row r="1" spans="2:25" s="109" customFormat="1" ht="4.5" customHeight="1" thickBot="1" x14ac:dyDescent="0.25">
      <c r="B1" s="419"/>
      <c r="C1" s="419"/>
      <c r="D1" s="419"/>
      <c r="E1" s="419"/>
      <c r="F1" s="419"/>
      <c r="G1" s="419"/>
      <c r="H1" s="419"/>
      <c r="I1" s="419"/>
      <c r="J1" s="419"/>
      <c r="K1" s="269"/>
      <c r="L1" s="278"/>
      <c r="M1" s="326"/>
      <c r="N1" s="108"/>
      <c r="O1" s="108"/>
      <c r="P1" s="108"/>
      <c r="Q1" s="108"/>
      <c r="R1" s="108"/>
      <c r="S1" s="108"/>
    </row>
    <row r="2" spans="2:25" s="109" customFormat="1" ht="12" customHeight="1" x14ac:dyDescent="0.2">
      <c r="B2" s="420" t="s">
        <v>139</v>
      </c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327"/>
      <c r="N2" s="444"/>
      <c r="O2" s="445"/>
      <c r="P2" s="108"/>
      <c r="Q2" s="108"/>
      <c r="R2" s="108"/>
      <c r="S2" s="108"/>
      <c r="T2" s="108"/>
      <c r="U2" s="108"/>
      <c r="V2" s="108"/>
      <c r="W2" s="108"/>
      <c r="X2" s="108"/>
      <c r="Y2" s="108"/>
    </row>
    <row r="3" spans="2:25" s="109" customFormat="1" ht="25.5" customHeight="1" x14ac:dyDescent="0.2">
      <c r="B3" s="423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328"/>
      <c r="N3" s="446"/>
      <c r="O3" s="447"/>
      <c r="P3" s="108"/>
      <c r="Q3" s="108"/>
      <c r="R3" s="110"/>
      <c r="S3" s="110"/>
      <c r="T3" s="108"/>
      <c r="U3" s="108"/>
      <c r="V3" s="108"/>
      <c r="W3" s="108"/>
      <c r="X3" s="108"/>
      <c r="Y3" s="108"/>
    </row>
    <row r="4" spans="2:25" s="109" customFormat="1" ht="20.25" customHeight="1" thickBot="1" x14ac:dyDescent="0.25">
      <c r="B4" s="426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329"/>
      <c r="N4" s="448"/>
      <c r="O4" s="449"/>
      <c r="P4" s="108"/>
      <c r="Q4" s="108"/>
      <c r="R4" s="110"/>
      <c r="S4" s="110"/>
      <c r="T4" s="108"/>
      <c r="U4" s="108"/>
      <c r="V4" s="108"/>
      <c r="W4" s="108"/>
      <c r="X4" s="108"/>
      <c r="Y4" s="108"/>
    </row>
    <row r="5" spans="2:25" s="109" customFormat="1" ht="10.5" customHeight="1" thickBot="1" x14ac:dyDescent="0.25">
      <c r="B5" s="111"/>
      <c r="C5" s="111"/>
      <c r="D5" s="112"/>
      <c r="E5" s="112"/>
      <c r="F5" s="113"/>
      <c r="G5" s="113"/>
      <c r="H5" s="113"/>
      <c r="I5" s="113"/>
      <c r="J5" s="112"/>
      <c r="K5" s="112"/>
      <c r="L5" s="112"/>
      <c r="M5" s="112"/>
      <c r="N5" s="112"/>
      <c r="O5" s="112"/>
      <c r="P5" s="108"/>
      <c r="Q5" s="108"/>
      <c r="R5" s="110"/>
      <c r="S5" s="108"/>
    </row>
    <row r="6" spans="2:25" s="109" customFormat="1" ht="12.75" x14ac:dyDescent="0.2">
      <c r="B6" s="435" t="s">
        <v>83</v>
      </c>
      <c r="C6" s="436"/>
      <c r="D6" s="436"/>
      <c r="E6" s="436"/>
      <c r="F6" s="302"/>
      <c r="G6" s="439" t="s">
        <v>64</v>
      </c>
      <c r="H6" s="436"/>
      <c r="I6" s="303"/>
      <c r="J6" s="437"/>
      <c r="K6" s="437"/>
      <c r="L6" s="437"/>
      <c r="M6" s="437"/>
      <c r="N6" s="437"/>
      <c r="O6" s="438"/>
      <c r="P6" s="108"/>
      <c r="Q6" s="108"/>
      <c r="R6" s="110"/>
      <c r="S6" s="108"/>
    </row>
    <row r="7" spans="2:25" ht="18" customHeight="1" x14ac:dyDescent="0.2">
      <c r="B7" s="429" t="s">
        <v>62</v>
      </c>
      <c r="C7" s="430" t="s">
        <v>124</v>
      </c>
      <c r="D7" s="431" t="s">
        <v>85</v>
      </c>
      <c r="E7" s="432" t="s">
        <v>61</v>
      </c>
      <c r="F7" s="114"/>
      <c r="G7" s="440" t="s">
        <v>60</v>
      </c>
      <c r="H7" s="440" t="s">
        <v>127</v>
      </c>
      <c r="I7" s="115"/>
      <c r="J7" s="466" t="s">
        <v>125</v>
      </c>
      <c r="K7" s="467"/>
      <c r="L7" s="440" t="s">
        <v>213</v>
      </c>
      <c r="M7" s="440" t="s">
        <v>71</v>
      </c>
      <c r="N7" s="440" t="s">
        <v>126</v>
      </c>
      <c r="O7" s="462" t="s">
        <v>128</v>
      </c>
      <c r="R7" s="108"/>
    </row>
    <row r="8" spans="2:25" ht="35.25" customHeight="1" x14ac:dyDescent="0.2">
      <c r="B8" s="429"/>
      <c r="C8" s="431"/>
      <c r="D8" s="431"/>
      <c r="E8" s="432"/>
      <c r="F8" s="114"/>
      <c r="G8" s="434"/>
      <c r="H8" s="434"/>
      <c r="I8" s="115"/>
      <c r="J8" s="404" t="s">
        <v>226</v>
      </c>
      <c r="K8" s="404" t="s">
        <v>190</v>
      </c>
      <c r="L8" s="441"/>
      <c r="M8" s="441"/>
      <c r="N8" s="441"/>
      <c r="O8" s="463"/>
      <c r="R8" s="110"/>
    </row>
    <row r="9" spans="2:25" ht="12" x14ac:dyDescent="0.2">
      <c r="B9" s="429"/>
      <c r="C9" s="431"/>
      <c r="D9" s="431"/>
      <c r="E9" s="432"/>
      <c r="F9" s="114"/>
      <c r="G9" s="465"/>
      <c r="H9" s="465"/>
      <c r="I9" s="115"/>
      <c r="J9" s="407"/>
      <c r="K9" s="407"/>
      <c r="L9" s="280">
        <v>0.1</v>
      </c>
      <c r="M9" s="468"/>
      <c r="N9" s="468"/>
      <c r="O9" s="464"/>
      <c r="R9" s="110"/>
    </row>
    <row r="10" spans="2:25" s="118" customFormat="1" ht="12" x14ac:dyDescent="0.2">
      <c r="B10" s="429"/>
      <c r="C10" s="431"/>
      <c r="D10" s="431"/>
      <c r="E10" s="432"/>
      <c r="F10" s="114"/>
      <c r="G10" s="280" t="s">
        <v>55</v>
      </c>
      <c r="H10" s="280" t="s">
        <v>57</v>
      </c>
      <c r="I10" s="115"/>
      <c r="J10" s="279" t="s">
        <v>56</v>
      </c>
      <c r="K10" s="279" t="s">
        <v>56</v>
      </c>
      <c r="L10" s="280" t="s">
        <v>56</v>
      </c>
      <c r="M10" s="330" t="s">
        <v>55</v>
      </c>
      <c r="N10" s="279" t="s">
        <v>55</v>
      </c>
      <c r="O10" s="304" t="s">
        <v>55</v>
      </c>
      <c r="R10" s="110"/>
    </row>
    <row r="11" spans="2:25" s="118" customFormat="1" ht="15" customHeight="1" x14ac:dyDescent="0.2">
      <c r="B11" s="305"/>
      <c r="C11" s="160"/>
      <c r="D11" s="161"/>
      <c r="E11" s="161"/>
      <c r="F11" s="114"/>
      <c r="G11" s="161"/>
      <c r="H11" s="161"/>
      <c r="I11" s="119"/>
      <c r="J11" s="281">
        <f t="shared" ref="J11:O11" si="0">SUM(J13:J35)</f>
        <v>7.5972000000000008</v>
      </c>
      <c r="K11" s="281">
        <f t="shared" si="0"/>
        <v>0</v>
      </c>
      <c r="L11" s="281">
        <f t="shared" si="0"/>
        <v>2.5941000000000001</v>
      </c>
      <c r="M11" s="331">
        <f t="shared" si="0"/>
        <v>12.045</v>
      </c>
      <c r="N11" s="193">
        <f t="shared" si="0"/>
        <v>25.940999999999999</v>
      </c>
      <c r="O11" s="306">
        <f t="shared" si="0"/>
        <v>25.940999999999999</v>
      </c>
      <c r="R11" s="110"/>
    </row>
    <row r="12" spans="2:25" s="118" customFormat="1" ht="5.0999999999999996" customHeight="1" x14ac:dyDescent="0.2">
      <c r="B12" s="307"/>
      <c r="C12" s="122"/>
      <c r="D12" s="122"/>
      <c r="E12" s="122"/>
      <c r="F12" s="123"/>
      <c r="G12" s="116"/>
      <c r="H12" s="116"/>
      <c r="I12" s="124"/>
      <c r="J12" s="122"/>
      <c r="K12" s="122"/>
      <c r="L12" s="122"/>
      <c r="M12" s="122"/>
      <c r="N12" s="122"/>
      <c r="O12" s="308"/>
    </row>
    <row r="13" spans="2:25" s="126" customFormat="1" ht="15" customHeight="1" x14ac:dyDescent="0.2">
      <c r="B13" s="309" t="s">
        <v>218</v>
      </c>
      <c r="C13" s="195" t="s">
        <v>206</v>
      </c>
      <c r="D13" s="203" t="s">
        <v>227</v>
      </c>
      <c r="E13" s="198">
        <v>1</v>
      </c>
      <c r="F13" s="197"/>
      <c r="G13" s="198">
        <f>4.6*1.89</f>
        <v>8.6939999999999991</v>
      </c>
      <c r="H13" s="198">
        <v>0.2</v>
      </c>
      <c r="I13" s="199"/>
      <c r="J13" s="200">
        <f t="shared" ref="J13:J35" si="1">E13*(G13*H13)</f>
        <v>1.7387999999999999</v>
      </c>
      <c r="K13" s="200"/>
      <c r="L13" s="200">
        <f>E13*G13*$L$9</f>
        <v>0.86939999999999995</v>
      </c>
      <c r="M13" s="200"/>
      <c r="N13" s="202">
        <f>O13</f>
        <v>8.6939999999999991</v>
      </c>
      <c r="O13" s="310">
        <f>E13*G13</f>
        <v>8.6939999999999991</v>
      </c>
      <c r="R13" s="187"/>
    </row>
    <row r="14" spans="2:25" s="126" customFormat="1" ht="15" customHeight="1" x14ac:dyDescent="0.2">
      <c r="B14" s="309" t="s">
        <v>218</v>
      </c>
      <c r="C14" s="195" t="s">
        <v>206</v>
      </c>
      <c r="D14" s="203" t="s">
        <v>228</v>
      </c>
      <c r="E14" s="198">
        <v>1</v>
      </c>
      <c r="F14" s="197"/>
      <c r="G14" s="198">
        <f>3.3*0.74</f>
        <v>2.4419999999999997</v>
      </c>
      <c r="H14" s="198">
        <v>0.2</v>
      </c>
      <c r="I14" s="199"/>
      <c r="J14" s="200">
        <f t="shared" si="1"/>
        <v>0.48839999999999995</v>
      </c>
      <c r="K14" s="200"/>
      <c r="L14" s="200">
        <f t="shared" ref="L14:L34" si="2">E14*G14*$L$9</f>
        <v>0.24419999999999997</v>
      </c>
      <c r="M14" s="200"/>
      <c r="N14" s="202">
        <f t="shared" ref="N14:N35" si="3">O14</f>
        <v>2.4419999999999997</v>
      </c>
      <c r="O14" s="310">
        <f t="shared" ref="O14:O35" si="4">E14*G14</f>
        <v>2.4419999999999997</v>
      </c>
    </row>
    <row r="15" spans="2:25" s="126" customFormat="1" ht="15" customHeight="1" x14ac:dyDescent="0.2">
      <c r="B15" s="309" t="s">
        <v>218</v>
      </c>
      <c r="C15" s="195" t="s">
        <v>206</v>
      </c>
      <c r="D15" s="203" t="s">
        <v>229</v>
      </c>
      <c r="E15" s="198">
        <v>1</v>
      </c>
      <c r="F15" s="197"/>
      <c r="G15" s="198">
        <f>4.6*0.6</f>
        <v>2.76</v>
      </c>
      <c r="H15" s="198">
        <v>0.2</v>
      </c>
      <c r="I15" s="199"/>
      <c r="J15" s="200">
        <f t="shared" si="1"/>
        <v>0.55199999999999994</v>
      </c>
      <c r="K15" s="200"/>
      <c r="L15" s="200">
        <f t="shared" si="2"/>
        <v>0.27599999999999997</v>
      </c>
      <c r="M15" s="200"/>
      <c r="N15" s="202">
        <f t="shared" si="3"/>
        <v>2.76</v>
      </c>
      <c r="O15" s="310">
        <f t="shared" si="4"/>
        <v>2.76</v>
      </c>
    </row>
    <row r="16" spans="2:25" s="126" customFormat="1" ht="15" customHeight="1" x14ac:dyDescent="0.2">
      <c r="B16" s="309" t="s">
        <v>218</v>
      </c>
      <c r="C16" s="195" t="s">
        <v>107</v>
      </c>
      <c r="D16" s="203" t="s">
        <v>230</v>
      </c>
      <c r="E16" s="198">
        <v>1</v>
      </c>
      <c r="F16" s="197"/>
      <c r="G16" s="198">
        <f>3.65*3.3</f>
        <v>12.045</v>
      </c>
      <c r="H16" s="198">
        <v>0.2</v>
      </c>
      <c r="I16" s="199"/>
      <c r="J16" s="200">
        <f t="shared" si="1"/>
        <v>2.4090000000000003</v>
      </c>
      <c r="K16" s="200"/>
      <c r="L16" s="200">
        <f t="shared" si="2"/>
        <v>1.2045000000000001</v>
      </c>
      <c r="M16" s="200"/>
      <c r="N16" s="202">
        <f t="shared" si="3"/>
        <v>12.045</v>
      </c>
      <c r="O16" s="310">
        <f t="shared" si="4"/>
        <v>12.045</v>
      </c>
    </row>
    <row r="17" spans="2:15" s="126" customFormat="1" ht="15" customHeight="1" x14ac:dyDescent="0.2">
      <c r="B17" s="309" t="s">
        <v>218</v>
      </c>
      <c r="C17" s="195" t="s">
        <v>206</v>
      </c>
      <c r="D17" s="203" t="s">
        <v>231</v>
      </c>
      <c r="E17" s="198">
        <v>1</v>
      </c>
      <c r="F17" s="197"/>
      <c r="G17" s="198">
        <f>G16</f>
        <v>12.045</v>
      </c>
      <c r="H17" s="198">
        <v>0.2</v>
      </c>
      <c r="I17" s="199"/>
      <c r="J17" s="200">
        <f t="shared" si="1"/>
        <v>2.4090000000000003</v>
      </c>
      <c r="K17" s="200"/>
      <c r="L17" s="200"/>
      <c r="M17" s="200">
        <f>G17*E17</f>
        <v>12.045</v>
      </c>
      <c r="N17" s="202"/>
      <c r="O17" s="310"/>
    </row>
    <row r="18" spans="2:15" s="126" customFormat="1" ht="15" customHeight="1" x14ac:dyDescent="0.2">
      <c r="B18" s="309"/>
      <c r="C18" s="195"/>
      <c r="D18" s="203"/>
      <c r="E18" s="198"/>
      <c r="F18" s="197"/>
      <c r="G18" s="198"/>
      <c r="H18" s="198"/>
      <c r="I18" s="199"/>
      <c r="J18" s="200">
        <f t="shared" si="1"/>
        <v>0</v>
      </c>
      <c r="K18" s="200"/>
      <c r="L18" s="200">
        <f t="shared" si="2"/>
        <v>0</v>
      </c>
      <c r="M18" s="200"/>
      <c r="N18" s="202">
        <f t="shared" si="3"/>
        <v>0</v>
      </c>
      <c r="O18" s="310">
        <f t="shared" si="4"/>
        <v>0</v>
      </c>
    </row>
    <row r="19" spans="2:15" s="126" customFormat="1" ht="15" customHeight="1" x14ac:dyDescent="0.2">
      <c r="B19" s="309"/>
      <c r="C19" s="195"/>
      <c r="D19" s="203"/>
      <c r="E19" s="198"/>
      <c r="F19" s="197"/>
      <c r="G19" s="198"/>
      <c r="H19" s="198"/>
      <c r="I19" s="199"/>
      <c r="J19" s="200">
        <f t="shared" si="1"/>
        <v>0</v>
      </c>
      <c r="K19" s="200"/>
      <c r="L19" s="200">
        <f t="shared" si="2"/>
        <v>0</v>
      </c>
      <c r="M19" s="200"/>
      <c r="N19" s="202">
        <f t="shared" si="3"/>
        <v>0</v>
      </c>
      <c r="O19" s="310">
        <f t="shared" si="4"/>
        <v>0</v>
      </c>
    </row>
    <row r="20" spans="2:15" s="126" customFormat="1" ht="15" customHeight="1" x14ac:dyDescent="0.2">
      <c r="B20" s="309"/>
      <c r="C20" s="195"/>
      <c r="D20" s="203"/>
      <c r="E20" s="198"/>
      <c r="F20" s="197"/>
      <c r="G20" s="198"/>
      <c r="H20" s="198"/>
      <c r="I20" s="199"/>
      <c r="J20" s="200">
        <f t="shared" si="1"/>
        <v>0</v>
      </c>
      <c r="K20" s="200"/>
      <c r="L20" s="200">
        <f t="shared" si="2"/>
        <v>0</v>
      </c>
      <c r="M20" s="200"/>
      <c r="N20" s="202">
        <f t="shared" si="3"/>
        <v>0</v>
      </c>
      <c r="O20" s="310">
        <f t="shared" si="4"/>
        <v>0</v>
      </c>
    </row>
    <row r="21" spans="2:15" s="126" customFormat="1" ht="15" customHeight="1" x14ac:dyDescent="0.2">
      <c r="B21" s="309"/>
      <c r="C21" s="203"/>
      <c r="D21" s="203"/>
      <c r="E21" s="198"/>
      <c r="F21" s="197"/>
      <c r="G21" s="198"/>
      <c r="H21" s="198"/>
      <c r="I21" s="199"/>
      <c r="J21" s="200">
        <f t="shared" si="1"/>
        <v>0</v>
      </c>
      <c r="K21" s="200"/>
      <c r="L21" s="200">
        <f t="shared" si="2"/>
        <v>0</v>
      </c>
      <c r="M21" s="200"/>
      <c r="N21" s="202">
        <f t="shared" si="3"/>
        <v>0</v>
      </c>
      <c r="O21" s="310">
        <f t="shared" si="4"/>
        <v>0</v>
      </c>
    </row>
    <row r="22" spans="2:15" s="126" customFormat="1" ht="15" customHeight="1" x14ac:dyDescent="0.2">
      <c r="B22" s="309"/>
      <c r="C22" s="203"/>
      <c r="D22" s="203"/>
      <c r="E22" s="198"/>
      <c r="F22" s="197"/>
      <c r="G22" s="198"/>
      <c r="H22" s="198"/>
      <c r="I22" s="199"/>
      <c r="J22" s="200">
        <f t="shared" si="1"/>
        <v>0</v>
      </c>
      <c r="K22" s="200"/>
      <c r="L22" s="200">
        <f t="shared" si="2"/>
        <v>0</v>
      </c>
      <c r="M22" s="200"/>
      <c r="N22" s="202">
        <f t="shared" si="3"/>
        <v>0</v>
      </c>
      <c r="O22" s="310">
        <f t="shared" si="4"/>
        <v>0</v>
      </c>
    </row>
    <row r="23" spans="2:15" s="126" customFormat="1" ht="15" customHeight="1" x14ac:dyDescent="0.2">
      <c r="B23" s="309"/>
      <c r="C23" s="203"/>
      <c r="D23" s="203"/>
      <c r="E23" s="198"/>
      <c r="F23" s="197"/>
      <c r="G23" s="198"/>
      <c r="H23" s="198"/>
      <c r="I23" s="199"/>
      <c r="J23" s="200">
        <f t="shared" si="1"/>
        <v>0</v>
      </c>
      <c r="K23" s="200"/>
      <c r="L23" s="200">
        <f t="shared" si="2"/>
        <v>0</v>
      </c>
      <c r="M23" s="200"/>
      <c r="N23" s="202">
        <f t="shared" si="3"/>
        <v>0</v>
      </c>
      <c r="O23" s="310">
        <f t="shared" si="4"/>
        <v>0</v>
      </c>
    </row>
    <row r="24" spans="2:15" s="126" customFormat="1" ht="15" customHeight="1" x14ac:dyDescent="0.2">
      <c r="B24" s="309"/>
      <c r="C24" s="203"/>
      <c r="D24" s="203"/>
      <c r="E24" s="198"/>
      <c r="F24" s="197"/>
      <c r="G24" s="198"/>
      <c r="H24" s="198"/>
      <c r="I24" s="199"/>
      <c r="J24" s="200">
        <f t="shared" si="1"/>
        <v>0</v>
      </c>
      <c r="K24" s="200"/>
      <c r="L24" s="200">
        <f t="shared" si="2"/>
        <v>0</v>
      </c>
      <c r="M24" s="200"/>
      <c r="N24" s="202">
        <f t="shared" si="3"/>
        <v>0</v>
      </c>
      <c r="O24" s="310">
        <f t="shared" si="4"/>
        <v>0</v>
      </c>
    </row>
    <row r="25" spans="2:15" s="126" customFormat="1" ht="15" customHeight="1" x14ac:dyDescent="0.2">
      <c r="B25" s="309"/>
      <c r="C25" s="203"/>
      <c r="D25" s="203"/>
      <c r="E25" s="198"/>
      <c r="F25" s="197"/>
      <c r="G25" s="198"/>
      <c r="H25" s="198"/>
      <c r="I25" s="199"/>
      <c r="J25" s="200">
        <f t="shared" si="1"/>
        <v>0</v>
      </c>
      <c r="K25" s="200"/>
      <c r="L25" s="200">
        <f t="shared" si="2"/>
        <v>0</v>
      </c>
      <c r="M25" s="200"/>
      <c r="N25" s="202">
        <f t="shared" si="3"/>
        <v>0</v>
      </c>
      <c r="O25" s="310">
        <f t="shared" si="4"/>
        <v>0</v>
      </c>
    </row>
    <row r="26" spans="2:15" s="126" customFormat="1" ht="15" customHeight="1" x14ac:dyDescent="0.2">
      <c r="B26" s="309"/>
      <c r="C26" s="203"/>
      <c r="D26" s="203"/>
      <c r="E26" s="198"/>
      <c r="F26" s="197"/>
      <c r="G26" s="198"/>
      <c r="H26" s="198"/>
      <c r="I26" s="199"/>
      <c r="J26" s="200">
        <f t="shared" si="1"/>
        <v>0</v>
      </c>
      <c r="K26" s="200"/>
      <c r="L26" s="200">
        <f t="shared" si="2"/>
        <v>0</v>
      </c>
      <c r="M26" s="200"/>
      <c r="N26" s="202">
        <f t="shared" si="3"/>
        <v>0</v>
      </c>
      <c r="O26" s="310">
        <f t="shared" si="4"/>
        <v>0</v>
      </c>
    </row>
    <row r="27" spans="2:15" s="126" customFormat="1" ht="15" customHeight="1" x14ac:dyDescent="0.2">
      <c r="B27" s="309"/>
      <c r="C27" s="203"/>
      <c r="D27" s="203"/>
      <c r="E27" s="198"/>
      <c r="F27" s="197"/>
      <c r="G27" s="198"/>
      <c r="H27" s="198"/>
      <c r="I27" s="199"/>
      <c r="J27" s="200">
        <f t="shared" si="1"/>
        <v>0</v>
      </c>
      <c r="K27" s="200"/>
      <c r="L27" s="200">
        <f t="shared" si="2"/>
        <v>0</v>
      </c>
      <c r="M27" s="200"/>
      <c r="N27" s="202">
        <f t="shared" si="3"/>
        <v>0</v>
      </c>
      <c r="O27" s="310">
        <f t="shared" si="4"/>
        <v>0</v>
      </c>
    </row>
    <row r="28" spans="2:15" s="126" customFormat="1" ht="15" customHeight="1" x14ac:dyDescent="0.2">
      <c r="B28" s="309"/>
      <c r="C28" s="203"/>
      <c r="D28" s="203"/>
      <c r="E28" s="198"/>
      <c r="F28" s="197"/>
      <c r="G28" s="198"/>
      <c r="H28" s="198"/>
      <c r="I28" s="199"/>
      <c r="J28" s="200">
        <f t="shared" si="1"/>
        <v>0</v>
      </c>
      <c r="K28" s="200"/>
      <c r="L28" s="200">
        <f t="shared" si="2"/>
        <v>0</v>
      </c>
      <c r="M28" s="200"/>
      <c r="N28" s="202">
        <f t="shared" si="3"/>
        <v>0</v>
      </c>
      <c r="O28" s="310">
        <f t="shared" si="4"/>
        <v>0</v>
      </c>
    </row>
    <row r="29" spans="2:15" s="126" customFormat="1" ht="15" customHeight="1" x14ac:dyDescent="0.2">
      <c r="B29" s="309"/>
      <c r="C29" s="203"/>
      <c r="D29" s="203"/>
      <c r="E29" s="198"/>
      <c r="F29" s="197"/>
      <c r="G29" s="198"/>
      <c r="H29" s="198"/>
      <c r="I29" s="199"/>
      <c r="J29" s="200">
        <f t="shared" si="1"/>
        <v>0</v>
      </c>
      <c r="K29" s="200"/>
      <c r="L29" s="200">
        <f t="shared" si="2"/>
        <v>0</v>
      </c>
      <c r="M29" s="200"/>
      <c r="N29" s="202">
        <f t="shared" si="3"/>
        <v>0</v>
      </c>
      <c r="O29" s="310">
        <f t="shared" si="4"/>
        <v>0</v>
      </c>
    </row>
    <row r="30" spans="2:15" s="126" customFormat="1" ht="15" customHeight="1" x14ac:dyDescent="0.2">
      <c r="B30" s="309"/>
      <c r="C30" s="203"/>
      <c r="D30" s="203"/>
      <c r="E30" s="198"/>
      <c r="F30" s="197"/>
      <c r="G30" s="198"/>
      <c r="H30" s="198"/>
      <c r="I30" s="199"/>
      <c r="J30" s="200">
        <f t="shared" si="1"/>
        <v>0</v>
      </c>
      <c r="K30" s="200"/>
      <c r="L30" s="200">
        <f t="shared" si="2"/>
        <v>0</v>
      </c>
      <c r="M30" s="200"/>
      <c r="N30" s="202">
        <f t="shared" si="3"/>
        <v>0</v>
      </c>
      <c r="O30" s="310">
        <f t="shared" si="4"/>
        <v>0</v>
      </c>
    </row>
    <row r="31" spans="2:15" s="126" customFormat="1" ht="15" customHeight="1" x14ac:dyDescent="0.2">
      <c r="B31" s="309"/>
      <c r="C31" s="203"/>
      <c r="D31" s="203"/>
      <c r="E31" s="198"/>
      <c r="F31" s="197"/>
      <c r="G31" s="198"/>
      <c r="H31" s="198"/>
      <c r="I31" s="199"/>
      <c r="J31" s="200">
        <f t="shared" si="1"/>
        <v>0</v>
      </c>
      <c r="K31" s="200"/>
      <c r="L31" s="200">
        <f t="shared" si="2"/>
        <v>0</v>
      </c>
      <c r="M31" s="200"/>
      <c r="N31" s="202">
        <f t="shared" si="3"/>
        <v>0</v>
      </c>
      <c r="O31" s="310">
        <f t="shared" si="4"/>
        <v>0</v>
      </c>
    </row>
    <row r="32" spans="2:15" s="126" customFormat="1" ht="15" customHeight="1" x14ac:dyDescent="0.2">
      <c r="B32" s="309"/>
      <c r="C32" s="203"/>
      <c r="D32" s="203"/>
      <c r="E32" s="198"/>
      <c r="F32" s="197"/>
      <c r="G32" s="198"/>
      <c r="H32" s="198"/>
      <c r="I32" s="199"/>
      <c r="J32" s="200">
        <f t="shared" si="1"/>
        <v>0</v>
      </c>
      <c r="K32" s="200"/>
      <c r="L32" s="200">
        <f t="shared" si="2"/>
        <v>0</v>
      </c>
      <c r="M32" s="200"/>
      <c r="N32" s="202">
        <f t="shared" si="3"/>
        <v>0</v>
      </c>
      <c r="O32" s="310">
        <f t="shared" si="4"/>
        <v>0</v>
      </c>
    </row>
    <row r="33" spans="2:15" s="126" customFormat="1" ht="15" customHeight="1" x14ac:dyDescent="0.2">
      <c r="B33" s="309"/>
      <c r="C33" s="203"/>
      <c r="D33" s="203"/>
      <c r="E33" s="198"/>
      <c r="F33" s="197"/>
      <c r="G33" s="198"/>
      <c r="H33" s="198"/>
      <c r="I33" s="199"/>
      <c r="J33" s="200">
        <f t="shared" si="1"/>
        <v>0</v>
      </c>
      <c r="K33" s="200"/>
      <c r="L33" s="200">
        <f t="shared" si="2"/>
        <v>0</v>
      </c>
      <c r="M33" s="200"/>
      <c r="N33" s="202">
        <f t="shared" si="3"/>
        <v>0</v>
      </c>
      <c r="O33" s="310">
        <f t="shared" si="4"/>
        <v>0</v>
      </c>
    </row>
    <row r="34" spans="2:15" s="126" customFormat="1" ht="15" customHeight="1" x14ac:dyDescent="0.2">
      <c r="B34" s="309"/>
      <c r="C34" s="203"/>
      <c r="D34" s="203"/>
      <c r="E34" s="198"/>
      <c r="F34" s="197"/>
      <c r="G34" s="198"/>
      <c r="H34" s="198"/>
      <c r="I34" s="199"/>
      <c r="J34" s="200">
        <f t="shared" si="1"/>
        <v>0</v>
      </c>
      <c r="K34" s="200"/>
      <c r="L34" s="200">
        <f t="shared" si="2"/>
        <v>0</v>
      </c>
      <c r="M34" s="200"/>
      <c r="N34" s="202">
        <f t="shared" si="3"/>
        <v>0</v>
      </c>
      <c r="O34" s="310">
        <f t="shared" si="4"/>
        <v>0</v>
      </c>
    </row>
    <row r="35" spans="2:15" s="126" customFormat="1" ht="15" customHeight="1" thickBot="1" x14ac:dyDescent="0.25">
      <c r="B35" s="311"/>
      <c r="C35" s="312"/>
      <c r="D35" s="312"/>
      <c r="E35" s="313"/>
      <c r="F35" s="314"/>
      <c r="G35" s="313"/>
      <c r="H35" s="313"/>
      <c r="I35" s="315"/>
      <c r="J35" s="316">
        <f t="shared" si="1"/>
        <v>0</v>
      </c>
      <c r="K35" s="316"/>
      <c r="L35" s="316"/>
      <c r="M35" s="316"/>
      <c r="N35" s="317">
        <f t="shared" si="3"/>
        <v>0</v>
      </c>
      <c r="O35" s="318">
        <f t="shared" si="4"/>
        <v>0</v>
      </c>
    </row>
    <row r="36" spans="2:15" s="126" customFormat="1" ht="15" customHeight="1" x14ac:dyDescent="0.2">
      <c r="B36" s="120"/>
      <c r="C36" s="120"/>
    </row>
  </sheetData>
  <mergeCells count="19">
    <mergeCell ref="K8:K9"/>
    <mergeCell ref="M7:M9"/>
    <mergeCell ref="N7:N9"/>
    <mergeCell ref="O7:O9"/>
    <mergeCell ref="B1:J1"/>
    <mergeCell ref="G7:G9"/>
    <mergeCell ref="H7:H9"/>
    <mergeCell ref="N2:O4"/>
    <mergeCell ref="B6:E6"/>
    <mergeCell ref="G6:H6"/>
    <mergeCell ref="J6:O6"/>
    <mergeCell ref="B7:B10"/>
    <mergeCell ref="C7:C10"/>
    <mergeCell ref="D7:D10"/>
    <mergeCell ref="E7:E10"/>
    <mergeCell ref="L7:L8"/>
    <mergeCell ref="J8:J9"/>
    <mergeCell ref="J7:K7"/>
    <mergeCell ref="B2:L4"/>
  </mergeCells>
  <phoneticPr fontId="55" type="noConversion"/>
  <conditionalFormatting sqref="B11:C11 B12:E12 F11:F12 D31:D35 B7:F10 H12:I12 H7:J7 H10:O10 F15:F28 D13:D28 N7:O7 J12:O35">
    <cfRule type="cellIs" dxfId="304" priority="214" stopIfTrue="1" operator="equal">
      <formula>0</formula>
    </cfRule>
  </conditionalFormatting>
  <conditionalFormatting sqref="C21:C28 C31:C35">
    <cfRule type="cellIs" dxfId="303" priority="181" stopIfTrue="1" operator="equal">
      <formula>0</formula>
    </cfRule>
  </conditionalFormatting>
  <conditionalFormatting sqref="C21:C28 C31:C35">
    <cfRule type="cellIs" dxfId="302" priority="180" stopIfTrue="1" operator="equal">
      <formula>0</formula>
    </cfRule>
  </conditionalFormatting>
  <conditionalFormatting sqref="C21:C28 C31:C35">
    <cfRule type="cellIs" dxfId="301" priority="179" stopIfTrue="1" operator="equal">
      <formula>0</formula>
    </cfRule>
  </conditionalFormatting>
  <conditionalFormatting sqref="C21:C28 C31:C35">
    <cfRule type="cellIs" dxfId="300" priority="178" stopIfTrue="1" operator="equal">
      <formula>0</formula>
    </cfRule>
  </conditionalFormatting>
  <conditionalFormatting sqref="C21:C28 C31:C35">
    <cfRule type="cellIs" dxfId="299" priority="177" stopIfTrue="1" operator="equal">
      <formula>0</formula>
    </cfRule>
  </conditionalFormatting>
  <conditionalFormatting sqref="C21:C28 C31:C35">
    <cfRule type="cellIs" dxfId="298" priority="176" stopIfTrue="1" operator="equal">
      <formula>0</formula>
    </cfRule>
  </conditionalFormatting>
  <conditionalFormatting sqref="B13 B21:B28 B31:B35">
    <cfRule type="cellIs" dxfId="297" priority="175" stopIfTrue="1" operator="equal">
      <formula>0</formula>
    </cfRule>
  </conditionalFormatting>
  <conditionalFormatting sqref="B13 B21:B28 B31:B35">
    <cfRule type="cellIs" dxfId="296" priority="174" stopIfTrue="1" operator="equal">
      <formula>0</formula>
    </cfRule>
  </conditionalFormatting>
  <conditionalFormatting sqref="F13 F31:F35">
    <cfRule type="cellIs" dxfId="295" priority="171" stopIfTrue="1" operator="equal">
      <formula>0</formula>
    </cfRule>
  </conditionalFormatting>
  <conditionalFormatting sqref="C21:C28 C31:C35">
    <cfRule type="cellIs" dxfId="294" priority="184" stopIfTrue="1" operator="equal">
      <formula>0</formula>
    </cfRule>
  </conditionalFormatting>
  <conditionalFormatting sqref="C21:C28 C31:C35">
    <cfRule type="cellIs" dxfId="293" priority="183" stopIfTrue="1" operator="equal">
      <formula>0</formula>
    </cfRule>
  </conditionalFormatting>
  <conditionalFormatting sqref="C21:C28 C31:C35">
    <cfRule type="cellIs" dxfId="292" priority="182" stopIfTrue="1" operator="equal">
      <formula>0</formula>
    </cfRule>
  </conditionalFormatting>
  <conditionalFormatting sqref="C30">
    <cfRule type="cellIs" dxfId="291" priority="104" stopIfTrue="1" operator="equal">
      <formula>0</formula>
    </cfRule>
  </conditionalFormatting>
  <conditionalFormatting sqref="B30">
    <cfRule type="cellIs" dxfId="290" priority="103" stopIfTrue="1" operator="equal">
      <formula>0</formula>
    </cfRule>
  </conditionalFormatting>
  <conditionalFormatting sqref="C29">
    <cfRule type="cellIs" dxfId="289" priority="126" stopIfTrue="1" operator="equal">
      <formula>0</formula>
    </cfRule>
  </conditionalFormatting>
  <conditionalFormatting sqref="C29">
    <cfRule type="cellIs" dxfId="288" priority="125" stopIfTrue="1" operator="equal">
      <formula>0</formula>
    </cfRule>
  </conditionalFormatting>
  <conditionalFormatting sqref="C29">
    <cfRule type="cellIs" dxfId="287" priority="124" stopIfTrue="1" operator="equal">
      <formula>0</formula>
    </cfRule>
  </conditionalFormatting>
  <conditionalFormatting sqref="C29">
    <cfRule type="cellIs" dxfId="286" priority="123" stopIfTrue="1" operator="equal">
      <formula>0</formula>
    </cfRule>
  </conditionalFormatting>
  <conditionalFormatting sqref="F14">
    <cfRule type="cellIs" dxfId="285" priority="153" stopIfTrue="1" operator="equal">
      <formula>0</formula>
    </cfRule>
  </conditionalFormatting>
  <conditionalFormatting sqref="E13 E21:E28 E31:E35">
    <cfRule type="cellIs" dxfId="284" priority="170" stopIfTrue="1" operator="equal">
      <formula>0</formula>
    </cfRule>
  </conditionalFormatting>
  <conditionalFormatting sqref="E13 E21:E28 E31:E35">
    <cfRule type="cellIs" dxfId="283" priority="169" stopIfTrue="1" operator="equal">
      <formula>0</formula>
    </cfRule>
  </conditionalFormatting>
  <conditionalFormatting sqref="B29">
    <cfRule type="cellIs" dxfId="282" priority="120" stopIfTrue="1" operator="equal">
      <formula>0</formula>
    </cfRule>
  </conditionalFormatting>
  <conditionalFormatting sqref="C29">
    <cfRule type="cellIs" dxfId="281" priority="122" stopIfTrue="1" operator="equal">
      <formula>0</formula>
    </cfRule>
  </conditionalFormatting>
  <conditionalFormatting sqref="B29">
    <cfRule type="cellIs" dxfId="280" priority="121" stopIfTrue="1" operator="equal">
      <formula>0</formula>
    </cfRule>
  </conditionalFormatting>
  <conditionalFormatting sqref="F29">
    <cfRule type="cellIs" dxfId="279" priority="117" stopIfTrue="1" operator="equal">
      <formula>0</formula>
    </cfRule>
  </conditionalFormatting>
  <conditionalFormatting sqref="E29">
    <cfRule type="cellIs" dxfId="278" priority="116" stopIfTrue="1" operator="equal">
      <formula>0</formula>
    </cfRule>
  </conditionalFormatting>
  <conditionalFormatting sqref="C29">
    <cfRule type="cellIs" dxfId="277" priority="127" stopIfTrue="1" operator="equal">
      <formula>0</formula>
    </cfRule>
  </conditionalFormatting>
  <conditionalFormatting sqref="D29">
    <cfRule type="cellIs" dxfId="276" priority="132" stopIfTrue="1" operator="equal">
      <formula>0</formula>
    </cfRule>
  </conditionalFormatting>
  <conditionalFormatting sqref="C29">
    <cfRule type="cellIs" dxfId="275" priority="130" stopIfTrue="1" operator="equal">
      <formula>0</formula>
    </cfRule>
  </conditionalFormatting>
  <conditionalFormatting sqref="C29">
    <cfRule type="cellIs" dxfId="274" priority="129" stopIfTrue="1" operator="equal">
      <formula>0</formula>
    </cfRule>
  </conditionalFormatting>
  <conditionalFormatting sqref="C29">
    <cfRule type="cellIs" dxfId="273" priority="128" stopIfTrue="1" operator="equal">
      <formula>0</formula>
    </cfRule>
  </conditionalFormatting>
  <conditionalFormatting sqref="E29">
    <cfRule type="cellIs" dxfId="272" priority="115" stopIfTrue="1" operator="equal">
      <formula>0</formula>
    </cfRule>
  </conditionalFormatting>
  <conditionalFormatting sqref="C30">
    <cfRule type="cellIs" dxfId="271" priority="109" stopIfTrue="1" operator="equal">
      <formula>0</formula>
    </cfRule>
  </conditionalFormatting>
  <conditionalFormatting sqref="C30">
    <cfRule type="cellIs" dxfId="270" priority="108" stopIfTrue="1" operator="equal">
      <formula>0</formula>
    </cfRule>
  </conditionalFormatting>
  <conditionalFormatting sqref="C30">
    <cfRule type="cellIs" dxfId="269" priority="107" stopIfTrue="1" operator="equal">
      <formula>0</formula>
    </cfRule>
  </conditionalFormatting>
  <conditionalFormatting sqref="C30">
    <cfRule type="cellIs" dxfId="268" priority="106" stopIfTrue="1" operator="equal">
      <formula>0</formula>
    </cfRule>
  </conditionalFormatting>
  <conditionalFormatting sqref="C30">
    <cfRule type="cellIs" dxfId="267" priority="105" stopIfTrue="1" operator="equal">
      <formula>0</formula>
    </cfRule>
  </conditionalFormatting>
  <conditionalFormatting sqref="B30">
    <cfRule type="cellIs" dxfId="266" priority="102" stopIfTrue="1" operator="equal">
      <formula>0</formula>
    </cfRule>
  </conditionalFormatting>
  <conditionalFormatting sqref="F30">
    <cfRule type="cellIs" dxfId="265" priority="99" stopIfTrue="1" operator="equal">
      <formula>0</formula>
    </cfRule>
  </conditionalFormatting>
  <conditionalFormatting sqref="D30">
    <cfRule type="cellIs" dxfId="264" priority="114" stopIfTrue="1" operator="equal">
      <formula>0</formula>
    </cfRule>
  </conditionalFormatting>
  <conditionalFormatting sqref="C30">
    <cfRule type="cellIs" dxfId="263" priority="112" stopIfTrue="1" operator="equal">
      <formula>0</formula>
    </cfRule>
  </conditionalFormatting>
  <conditionalFormatting sqref="C30">
    <cfRule type="cellIs" dxfId="262" priority="111" stopIfTrue="1" operator="equal">
      <formula>0</formula>
    </cfRule>
  </conditionalFormatting>
  <conditionalFormatting sqref="C30">
    <cfRule type="cellIs" dxfId="261" priority="110" stopIfTrue="1" operator="equal">
      <formula>0</formula>
    </cfRule>
  </conditionalFormatting>
  <conditionalFormatting sqref="E30">
    <cfRule type="cellIs" dxfId="260" priority="98" stopIfTrue="1" operator="equal">
      <formula>0</formula>
    </cfRule>
  </conditionalFormatting>
  <conditionalFormatting sqref="E30">
    <cfRule type="cellIs" dxfId="259" priority="97" stopIfTrue="1" operator="equal">
      <formula>0</formula>
    </cfRule>
  </conditionalFormatting>
  <conditionalFormatting sqref="G12 G7 G10">
    <cfRule type="cellIs" dxfId="258" priority="96" stopIfTrue="1" operator="equal">
      <formula>0</formula>
    </cfRule>
  </conditionalFormatting>
  <conditionalFormatting sqref="C13">
    <cfRule type="cellIs" dxfId="257" priority="94" stopIfTrue="1" operator="equal">
      <formula>0</formula>
    </cfRule>
  </conditionalFormatting>
  <conditionalFormatting sqref="C13">
    <cfRule type="cellIs" dxfId="256" priority="93" stopIfTrue="1" operator="equal">
      <formula>0</formula>
    </cfRule>
  </conditionalFormatting>
  <conditionalFormatting sqref="C13">
    <cfRule type="cellIs" dxfId="255" priority="92" stopIfTrue="1" operator="equal">
      <formula>0</formula>
    </cfRule>
  </conditionalFormatting>
  <conditionalFormatting sqref="C13">
    <cfRule type="cellIs" dxfId="254" priority="91" stopIfTrue="1" operator="equal">
      <formula>0</formula>
    </cfRule>
  </conditionalFormatting>
  <conditionalFormatting sqref="C13">
    <cfRule type="cellIs" dxfId="253" priority="90" stopIfTrue="1" operator="equal">
      <formula>0</formula>
    </cfRule>
  </conditionalFormatting>
  <conditionalFormatting sqref="C13">
    <cfRule type="cellIs" dxfId="252" priority="89" stopIfTrue="1" operator="equal">
      <formula>0</formula>
    </cfRule>
  </conditionalFormatting>
  <conditionalFormatting sqref="C13">
    <cfRule type="cellIs" dxfId="251" priority="88" stopIfTrue="1" operator="equal">
      <formula>0</formula>
    </cfRule>
  </conditionalFormatting>
  <conditionalFormatting sqref="C13">
    <cfRule type="cellIs" dxfId="250" priority="87" stopIfTrue="1" operator="equal">
      <formula>0</formula>
    </cfRule>
  </conditionalFormatting>
  <conditionalFormatting sqref="C13">
    <cfRule type="cellIs" dxfId="249" priority="86" stopIfTrue="1" operator="equal">
      <formula>0</formula>
    </cfRule>
  </conditionalFormatting>
  <conditionalFormatting sqref="B15:B20">
    <cfRule type="cellIs" dxfId="248" priority="24" stopIfTrue="1" operator="equal">
      <formula>0</formula>
    </cfRule>
  </conditionalFormatting>
  <conditionalFormatting sqref="B15:B20">
    <cfRule type="cellIs" dxfId="247" priority="23" stopIfTrue="1" operator="equal">
      <formula>0</formula>
    </cfRule>
  </conditionalFormatting>
  <conditionalFormatting sqref="C15:C20">
    <cfRule type="cellIs" dxfId="246" priority="22" stopIfTrue="1" operator="equal">
      <formula>0</formula>
    </cfRule>
  </conditionalFormatting>
  <conditionalFormatting sqref="C15:C20">
    <cfRule type="cellIs" dxfId="245" priority="21" stopIfTrue="1" operator="equal">
      <formula>0</formula>
    </cfRule>
  </conditionalFormatting>
  <conditionalFormatting sqref="C15:C20">
    <cfRule type="cellIs" dxfId="244" priority="20" stopIfTrue="1" operator="equal">
      <formula>0</formula>
    </cfRule>
  </conditionalFormatting>
  <conditionalFormatting sqref="C15:C20">
    <cfRule type="cellIs" dxfId="243" priority="19" stopIfTrue="1" operator="equal">
      <formula>0</formula>
    </cfRule>
  </conditionalFormatting>
  <conditionalFormatting sqref="C15:C20">
    <cfRule type="cellIs" dxfId="242" priority="18" stopIfTrue="1" operator="equal">
      <formula>0</formula>
    </cfRule>
  </conditionalFormatting>
  <conditionalFormatting sqref="C15:C20">
    <cfRule type="cellIs" dxfId="241" priority="17" stopIfTrue="1" operator="equal">
      <formula>0</formula>
    </cfRule>
  </conditionalFormatting>
  <conditionalFormatting sqref="C15:C20">
    <cfRule type="cellIs" dxfId="240" priority="16" stopIfTrue="1" operator="equal">
      <formula>0</formula>
    </cfRule>
  </conditionalFormatting>
  <conditionalFormatting sqref="C15:C20">
    <cfRule type="cellIs" dxfId="239" priority="15" stopIfTrue="1" operator="equal">
      <formula>0</formula>
    </cfRule>
  </conditionalFormatting>
  <conditionalFormatting sqref="C15:C20">
    <cfRule type="cellIs" dxfId="238" priority="14" stopIfTrue="1" operator="equal">
      <formula>0</formula>
    </cfRule>
  </conditionalFormatting>
  <conditionalFormatting sqref="E14:E20">
    <cfRule type="cellIs" dxfId="237" priority="13" stopIfTrue="1" operator="equal">
      <formula>0</formula>
    </cfRule>
  </conditionalFormatting>
  <conditionalFormatting sqref="E14:E20">
    <cfRule type="cellIs" dxfId="236" priority="12" stopIfTrue="1" operator="equal">
      <formula>0</formula>
    </cfRule>
  </conditionalFormatting>
  <conditionalFormatting sqref="B14">
    <cfRule type="cellIs" dxfId="235" priority="11" stopIfTrue="1" operator="equal">
      <formula>0</formula>
    </cfRule>
  </conditionalFormatting>
  <conditionalFormatting sqref="B14">
    <cfRule type="cellIs" dxfId="234" priority="10" stopIfTrue="1" operator="equal">
      <formula>0</formula>
    </cfRule>
  </conditionalFormatting>
  <conditionalFormatting sqref="C14">
    <cfRule type="cellIs" dxfId="233" priority="9" stopIfTrue="1" operator="equal">
      <formula>0</formula>
    </cfRule>
  </conditionalFormatting>
  <conditionalFormatting sqref="C14">
    <cfRule type="cellIs" dxfId="232" priority="8" stopIfTrue="1" operator="equal">
      <formula>0</formula>
    </cfRule>
  </conditionalFormatting>
  <conditionalFormatting sqref="C14">
    <cfRule type="cellIs" dxfId="231" priority="7" stopIfTrue="1" operator="equal">
      <formula>0</formula>
    </cfRule>
  </conditionalFormatting>
  <conditionalFormatting sqref="C14">
    <cfRule type="cellIs" dxfId="230" priority="6" stopIfTrue="1" operator="equal">
      <formula>0</formula>
    </cfRule>
  </conditionalFormatting>
  <conditionalFormatting sqref="C14">
    <cfRule type="cellIs" dxfId="229" priority="5" stopIfTrue="1" operator="equal">
      <formula>0</formula>
    </cfRule>
  </conditionalFormatting>
  <conditionalFormatting sqref="C14">
    <cfRule type="cellIs" dxfId="228" priority="4" stopIfTrue="1" operator="equal">
      <formula>0</formula>
    </cfRule>
  </conditionalFormatting>
  <conditionalFormatting sqref="C14">
    <cfRule type="cellIs" dxfId="227" priority="3" stopIfTrue="1" operator="equal">
      <formula>0</formula>
    </cfRule>
  </conditionalFormatting>
  <conditionalFormatting sqref="C14">
    <cfRule type="cellIs" dxfId="226" priority="2" stopIfTrue="1" operator="equal">
      <formula>0</formula>
    </cfRule>
  </conditionalFormatting>
  <conditionalFormatting sqref="C14">
    <cfRule type="cellIs" dxfId="225" priority="1" stopIfTrue="1" operator="equal">
      <formula>0</formula>
    </cfRule>
  </conditionalFormatting>
  <printOptions horizontalCentered="1"/>
  <pageMargins left="0.19685039370078741" right="0.19685039370078741" top="0.59055118110236227" bottom="0.59055118110236227" header="0.31496062992125984" footer="0.39370078740157483"/>
  <pageSetup paperSize="9" scale="79" orientation="portrait" horizontalDpi="4294967294" verticalDpi="300" r:id="rId1"/>
  <headerFooter alignWithMargins="0">
    <oddFooter>&amp;C&amp;"Calibri,Regular"&amp;8Página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O234"/>
  <sheetViews>
    <sheetView showGridLines="0" view="pageBreakPreview" zoomScaleNormal="130" zoomScaleSheetLayoutView="100" workbookViewId="0">
      <pane xSplit="21" ySplit="12" topLeftCell="V13" activePane="bottomRight" state="frozen"/>
      <selection activeCell="C27" sqref="C27:H27"/>
      <selection pane="topRight" activeCell="C27" sqref="C27:H27"/>
      <selection pane="bottomLeft" activeCell="C27" sqref="C27:H27"/>
      <selection pane="bottomRight" activeCell="H17" sqref="H17"/>
    </sheetView>
  </sheetViews>
  <sheetFormatPr defaultColWidth="9.140625" defaultRowHeight="15" customHeight="1" x14ac:dyDescent="0.2"/>
  <cols>
    <col min="1" max="1" width="1.5703125" style="117" customWidth="1"/>
    <col min="2" max="2" width="11" style="128" customWidth="1"/>
    <col min="3" max="3" width="9.28515625" style="117" customWidth="1"/>
    <col min="4" max="4" width="7.140625" style="117" customWidth="1"/>
    <col min="5" max="5" width="0.7109375" style="117" customWidth="1"/>
    <col min="6" max="6" width="10.7109375" style="117" customWidth="1"/>
    <col min="7" max="7" width="0.5703125" style="117" customWidth="1"/>
    <col min="8" max="8" width="5.140625" style="117" customWidth="1"/>
    <col min="9" max="9" width="5.5703125" style="117" customWidth="1"/>
    <col min="10" max="11" width="5.140625" style="117" customWidth="1"/>
    <col min="12" max="12" width="0.42578125" style="117" customWidth="1"/>
    <col min="13" max="15" width="5.140625" style="117" customWidth="1"/>
    <col min="16" max="19" width="5.140625" style="127" customWidth="1"/>
    <col min="20" max="20" width="0.28515625" style="127" customWidth="1"/>
    <col min="21" max="21" width="0.7109375" style="127" customWidth="1"/>
    <col min="22" max="33" width="7.85546875" style="127" customWidth="1"/>
    <col min="34" max="34" width="9.140625" style="117"/>
    <col min="35" max="35" width="0" style="117" hidden="1" customWidth="1"/>
    <col min="36" max="16384" width="9.140625" style="117"/>
  </cols>
  <sheetData>
    <row r="1" spans="2:41" s="109" customFormat="1" ht="4.5" customHeight="1" thickBot="1" x14ac:dyDescent="0.25"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419"/>
      <c r="U1" s="419"/>
      <c r="V1" s="419"/>
      <c r="W1" s="419"/>
      <c r="X1" s="419"/>
      <c r="Y1" s="419"/>
      <c r="Z1" s="419"/>
      <c r="AA1" s="188"/>
      <c r="AB1" s="188"/>
      <c r="AC1" s="188"/>
      <c r="AD1" s="188"/>
      <c r="AE1" s="108"/>
      <c r="AF1" s="108"/>
      <c r="AG1" s="108"/>
      <c r="AH1" s="108"/>
    </row>
    <row r="2" spans="2:41" s="109" customFormat="1" ht="12" customHeight="1" x14ac:dyDescent="0.2">
      <c r="B2" s="420" t="s">
        <v>155</v>
      </c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421"/>
      <c r="Y2" s="421"/>
      <c r="Z2" s="421"/>
      <c r="AA2" s="421"/>
      <c r="AB2" s="421"/>
      <c r="AC2" s="421"/>
      <c r="AD2" s="421"/>
      <c r="AE2" s="422"/>
      <c r="AF2" s="444"/>
      <c r="AG2" s="445"/>
      <c r="AH2" s="108"/>
      <c r="AI2" s="76" t="s">
        <v>142</v>
      </c>
      <c r="AJ2" s="108"/>
      <c r="AK2" s="108"/>
      <c r="AL2" s="108"/>
      <c r="AM2" s="108"/>
      <c r="AN2" s="108"/>
      <c r="AO2" s="108"/>
    </row>
    <row r="3" spans="2:41" s="109" customFormat="1" ht="25.5" customHeight="1" x14ac:dyDescent="0.2">
      <c r="B3" s="423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24"/>
      <c r="X3" s="424"/>
      <c r="Y3" s="424"/>
      <c r="Z3" s="424"/>
      <c r="AA3" s="424"/>
      <c r="AB3" s="424"/>
      <c r="AC3" s="424"/>
      <c r="AD3" s="424"/>
      <c r="AE3" s="425"/>
      <c r="AF3" s="446"/>
      <c r="AG3" s="447"/>
      <c r="AH3" s="108"/>
      <c r="AI3" s="76" t="s">
        <v>143</v>
      </c>
      <c r="AJ3" s="108"/>
      <c r="AK3" s="108"/>
      <c r="AL3" s="108"/>
      <c r="AM3" s="108"/>
      <c r="AN3" s="108"/>
      <c r="AO3" s="108"/>
    </row>
    <row r="4" spans="2:41" s="109" customFormat="1" ht="20.25" customHeight="1" thickBot="1" x14ac:dyDescent="0.25">
      <c r="B4" s="426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8"/>
      <c r="AF4" s="448"/>
      <c r="AG4" s="449"/>
      <c r="AH4" s="108"/>
      <c r="AI4" s="108"/>
      <c r="AJ4" s="108"/>
      <c r="AK4" s="108"/>
      <c r="AL4" s="108"/>
      <c r="AM4" s="108"/>
      <c r="AN4" s="108"/>
      <c r="AO4" s="108"/>
    </row>
    <row r="5" spans="2:41" s="109" customFormat="1" ht="10.5" customHeight="1" x14ac:dyDescent="0.2">
      <c r="B5" s="111"/>
      <c r="C5" s="112"/>
      <c r="D5" s="112"/>
      <c r="E5" s="113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08"/>
      <c r="AI5" s="108"/>
    </row>
    <row r="6" spans="2:41" s="109" customFormat="1" ht="12" x14ac:dyDescent="0.15">
      <c r="B6" s="474" t="s">
        <v>83</v>
      </c>
      <c r="C6" s="475"/>
      <c r="D6" s="475"/>
      <c r="E6" s="220"/>
      <c r="F6" s="221" t="s">
        <v>141</v>
      </c>
      <c r="G6" s="220"/>
      <c r="H6" s="476" t="s">
        <v>64</v>
      </c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477"/>
      <c r="U6" s="220"/>
      <c r="V6" s="478" t="s">
        <v>84</v>
      </c>
      <c r="W6" s="478"/>
      <c r="X6" s="478"/>
      <c r="Y6" s="478"/>
      <c r="Z6" s="478"/>
      <c r="AA6" s="478"/>
      <c r="AB6" s="478"/>
      <c r="AC6" s="478"/>
      <c r="AD6" s="478"/>
      <c r="AE6" s="478"/>
      <c r="AF6" s="478"/>
      <c r="AG6" s="478"/>
      <c r="AH6" s="108"/>
      <c r="AI6" s="108"/>
    </row>
    <row r="7" spans="2:41" ht="12" customHeight="1" x14ac:dyDescent="0.2">
      <c r="B7" s="430" t="s">
        <v>62</v>
      </c>
      <c r="C7" s="430" t="s">
        <v>85</v>
      </c>
      <c r="D7" s="479" t="s">
        <v>61</v>
      </c>
      <c r="E7" s="114"/>
      <c r="F7" s="440" t="s">
        <v>87</v>
      </c>
      <c r="G7" s="114"/>
      <c r="H7" s="430" t="s">
        <v>144</v>
      </c>
      <c r="I7" s="430"/>
      <c r="J7" s="466" t="s">
        <v>145</v>
      </c>
      <c r="K7" s="467"/>
      <c r="L7" s="213"/>
      <c r="M7" s="470" t="s">
        <v>147</v>
      </c>
      <c r="N7" s="471"/>
      <c r="O7" s="471"/>
      <c r="P7" s="471"/>
      <c r="Q7" s="471"/>
      <c r="R7" s="471"/>
      <c r="S7" s="472"/>
      <c r="T7" s="212"/>
      <c r="U7" s="116"/>
      <c r="V7" s="473" t="s">
        <v>134</v>
      </c>
      <c r="W7" s="473"/>
      <c r="X7" s="473"/>
      <c r="Y7" s="473"/>
      <c r="Z7" s="470" t="s">
        <v>121</v>
      </c>
      <c r="AA7" s="471"/>
      <c r="AB7" s="471"/>
      <c r="AC7" s="471"/>
      <c r="AD7" s="471"/>
      <c r="AE7" s="471"/>
      <c r="AF7" s="471"/>
      <c r="AG7" s="472"/>
    </row>
    <row r="8" spans="2:41" ht="12" customHeight="1" x14ac:dyDescent="0.2">
      <c r="B8" s="430"/>
      <c r="C8" s="430"/>
      <c r="D8" s="479"/>
      <c r="E8" s="114"/>
      <c r="F8" s="441"/>
      <c r="G8" s="114"/>
      <c r="H8" s="430"/>
      <c r="I8" s="430"/>
      <c r="J8" s="480"/>
      <c r="K8" s="481"/>
      <c r="L8" s="214"/>
      <c r="M8" s="470" t="s">
        <v>137</v>
      </c>
      <c r="N8" s="471"/>
      <c r="O8" s="471"/>
      <c r="P8" s="471"/>
      <c r="Q8" s="471"/>
      <c r="R8" s="471"/>
      <c r="S8" s="472"/>
      <c r="T8" s="212"/>
      <c r="U8" s="116"/>
      <c r="V8" s="473"/>
      <c r="W8" s="473"/>
      <c r="X8" s="473"/>
      <c r="Y8" s="473"/>
      <c r="Z8" s="470" t="s">
        <v>149</v>
      </c>
      <c r="AA8" s="471"/>
      <c r="AB8" s="471"/>
      <c r="AC8" s="472"/>
      <c r="AD8" s="470" t="s">
        <v>152</v>
      </c>
      <c r="AE8" s="471"/>
      <c r="AF8" s="471"/>
      <c r="AG8" s="472"/>
    </row>
    <row r="9" spans="2:41" ht="12" customHeight="1" x14ac:dyDescent="0.2">
      <c r="B9" s="430"/>
      <c r="C9" s="430"/>
      <c r="D9" s="479"/>
      <c r="E9" s="114"/>
      <c r="F9" s="441"/>
      <c r="G9" s="114"/>
      <c r="H9" s="430"/>
      <c r="I9" s="430"/>
      <c r="J9" s="482"/>
      <c r="K9" s="483"/>
      <c r="L9" s="189"/>
      <c r="M9" s="440" t="s">
        <v>235</v>
      </c>
      <c r="N9" s="440"/>
      <c r="O9" s="440"/>
      <c r="P9" s="440"/>
      <c r="Q9" s="440"/>
      <c r="R9" s="440"/>
      <c r="S9" s="440"/>
      <c r="T9" s="129"/>
      <c r="U9" s="116"/>
      <c r="V9" s="430" t="s">
        <v>151</v>
      </c>
      <c r="W9" s="430"/>
      <c r="X9" s="471" t="s">
        <v>150</v>
      </c>
      <c r="Y9" s="472"/>
      <c r="Z9" s="470" t="s">
        <v>91</v>
      </c>
      <c r="AA9" s="472"/>
      <c r="AB9" s="470" t="s">
        <v>92</v>
      </c>
      <c r="AC9" s="472"/>
      <c r="AD9" s="470" t="s">
        <v>91</v>
      </c>
      <c r="AE9" s="472"/>
      <c r="AF9" s="470" t="s">
        <v>92</v>
      </c>
      <c r="AG9" s="472"/>
    </row>
    <row r="10" spans="2:41" ht="24.75" x14ac:dyDescent="0.2">
      <c r="B10" s="430"/>
      <c r="C10" s="430"/>
      <c r="D10" s="479"/>
      <c r="E10" s="114"/>
      <c r="F10" s="441"/>
      <c r="G10" s="114"/>
      <c r="H10" s="189" t="s">
        <v>89</v>
      </c>
      <c r="I10" s="189" t="s">
        <v>88</v>
      </c>
      <c r="J10" s="189" t="s">
        <v>60</v>
      </c>
      <c r="K10" s="189" t="s">
        <v>146</v>
      </c>
      <c r="L10" s="189"/>
      <c r="M10" s="468"/>
      <c r="N10" s="468"/>
      <c r="O10" s="468"/>
      <c r="P10" s="468"/>
      <c r="Q10" s="468"/>
      <c r="R10" s="468"/>
      <c r="S10" s="468"/>
      <c r="T10" s="129"/>
      <c r="U10" s="116"/>
      <c r="V10" s="189" t="s">
        <v>148</v>
      </c>
      <c r="W10" s="189" t="s">
        <v>145</v>
      </c>
      <c r="X10" s="189" t="s">
        <v>148</v>
      </c>
      <c r="Y10" s="189" t="s">
        <v>145</v>
      </c>
      <c r="Z10" s="189" t="s">
        <v>150</v>
      </c>
      <c r="AA10" s="189" t="s">
        <v>151</v>
      </c>
      <c r="AB10" s="189" t="s">
        <v>150</v>
      </c>
      <c r="AC10" s="189" t="s">
        <v>151</v>
      </c>
      <c r="AD10" s="189" t="s">
        <v>153</v>
      </c>
      <c r="AE10" s="189" t="s">
        <v>154</v>
      </c>
      <c r="AF10" s="189" t="s">
        <v>153</v>
      </c>
      <c r="AG10" s="189" t="s">
        <v>154</v>
      </c>
    </row>
    <row r="11" spans="2:41" s="118" customFormat="1" ht="12" x14ac:dyDescent="0.2">
      <c r="B11" s="430"/>
      <c r="C11" s="430"/>
      <c r="D11" s="479"/>
      <c r="E11" s="114"/>
      <c r="F11" s="468"/>
      <c r="G11" s="114"/>
      <c r="H11" s="189" t="s">
        <v>57</v>
      </c>
      <c r="I11" s="189" t="s">
        <v>57</v>
      </c>
      <c r="J11" s="189" t="s">
        <v>57</v>
      </c>
      <c r="K11" s="189" t="s">
        <v>57</v>
      </c>
      <c r="L11" s="189"/>
      <c r="M11" s="189" t="s">
        <v>57</v>
      </c>
      <c r="N11" s="189" t="s">
        <v>57</v>
      </c>
      <c r="O11" s="189" t="s">
        <v>57</v>
      </c>
      <c r="P11" s="189" t="s">
        <v>57</v>
      </c>
      <c r="Q11" s="189" t="s">
        <v>57</v>
      </c>
      <c r="R11" s="224" t="s">
        <v>57</v>
      </c>
      <c r="S11" s="189" t="s">
        <v>57</v>
      </c>
      <c r="T11" s="189"/>
      <c r="U11" s="116"/>
      <c r="V11" s="189" t="s">
        <v>56</v>
      </c>
      <c r="W11" s="189" t="s">
        <v>56</v>
      </c>
      <c r="X11" s="189" t="s">
        <v>56</v>
      </c>
      <c r="Y11" s="189" t="s">
        <v>56</v>
      </c>
      <c r="Z11" s="189" t="s">
        <v>55</v>
      </c>
      <c r="AA11" s="189" t="s">
        <v>55</v>
      </c>
      <c r="AB11" s="189" t="s">
        <v>55</v>
      </c>
      <c r="AC11" s="189" t="s">
        <v>55</v>
      </c>
      <c r="AD11" s="189" t="s">
        <v>55</v>
      </c>
      <c r="AE11" s="189" t="s">
        <v>55</v>
      </c>
      <c r="AF11" s="189" t="s">
        <v>55</v>
      </c>
      <c r="AG11" s="189" t="s">
        <v>55</v>
      </c>
    </row>
    <row r="12" spans="2:41" s="211" customFormat="1" ht="15" customHeight="1" x14ac:dyDescent="0.2">
      <c r="B12" s="204"/>
      <c r="C12" s="206"/>
      <c r="D12" s="206"/>
      <c r="E12" s="207"/>
      <c r="F12" s="206"/>
      <c r="G12" s="207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22"/>
      <c r="V12" s="469">
        <f>SUM(V14:W234)</f>
        <v>0.58499999999999996</v>
      </c>
      <c r="W12" s="469"/>
      <c r="X12" s="469">
        <f>SUM(X14:Y234)</f>
        <v>0</v>
      </c>
      <c r="Y12" s="469"/>
      <c r="Z12" s="210">
        <f t="shared" ref="Z12:AG12" si="0">SUM(Z14:Z234)</f>
        <v>0</v>
      </c>
      <c r="AA12" s="210">
        <f t="shared" si="0"/>
        <v>9.3000000000000007</v>
      </c>
      <c r="AB12" s="210">
        <f t="shared" si="0"/>
        <v>0</v>
      </c>
      <c r="AC12" s="210">
        <f t="shared" si="0"/>
        <v>0</v>
      </c>
      <c r="AD12" s="210"/>
      <c r="AE12" s="210">
        <f t="shared" si="0"/>
        <v>0</v>
      </c>
      <c r="AF12" s="210">
        <f t="shared" si="0"/>
        <v>0</v>
      </c>
      <c r="AG12" s="210">
        <f t="shared" si="0"/>
        <v>0</v>
      </c>
    </row>
    <row r="13" spans="2:41" s="118" customFormat="1" ht="5.0999999999999996" customHeight="1" x14ac:dyDescent="0.2">
      <c r="B13" s="121"/>
      <c r="C13" s="122"/>
      <c r="D13" s="122"/>
      <c r="E13" s="114"/>
      <c r="F13" s="122"/>
      <c r="G13" s="114"/>
      <c r="H13" s="116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16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5"/>
    </row>
    <row r="14" spans="2:41" s="126" customFormat="1" ht="15" customHeight="1" x14ac:dyDescent="0.2">
      <c r="B14" s="195" t="s">
        <v>217</v>
      </c>
      <c r="C14" s="195" t="s">
        <v>232</v>
      </c>
      <c r="D14" s="198">
        <v>2</v>
      </c>
      <c r="E14" s="197"/>
      <c r="F14" s="215" t="s">
        <v>142</v>
      </c>
      <c r="G14" s="197"/>
      <c r="H14" s="198">
        <v>0.25</v>
      </c>
      <c r="I14" s="198">
        <v>0.25</v>
      </c>
      <c r="J14" s="198"/>
      <c r="K14" s="198"/>
      <c r="L14" s="198"/>
      <c r="M14" s="216">
        <v>1.5</v>
      </c>
      <c r="N14" s="216"/>
      <c r="O14" s="216"/>
      <c r="P14" s="216"/>
      <c r="Q14" s="216"/>
      <c r="R14" s="216"/>
      <c r="S14" s="216"/>
      <c r="T14" s="217">
        <f>SUM(M14:S14)</f>
        <v>1.5</v>
      </c>
      <c r="U14" s="218">
        <f>SUM(M14:S14)/COUNT(M14:S14)</f>
        <v>1.5</v>
      </c>
      <c r="V14" s="200">
        <f>IF(F14="PILAR RET.",IF((H14*I14)&lt;=0.25,D14*H14*I14*T14,0),0)</f>
        <v>0.1875</v>
      </c>
      <c r="W14" s="200">
        <f>IF(F14="PILAR CIRC.",IF((J14)&lt;=0.25,D14*K14*T14,0),0)</f>
        <v>0</v>
      </c>
      <c r="X14" s="200">
        <f>IF(F14="PILAR RET.",IF((H14*I14)&gt;0.25,D14*H14*I14*T14,0),0)</f>
        <v>0</v>
      </c>
      <c r="Y14" s="200">
        <f>IF(F14="PILAR CIRC.",IF((J14)&gt;0.25,D14*K14*T14,0),0)</f>
        <v>0</v>
      </c>
      <c r="Z14" s="200">
        <f>IF(F14="PILAR RET.",IF(U14&lt;3,IF(H14*I14&gt;0.25,D14*((H14*T14*2)+(I14*T14*2)),0),0),0)</f>
        <v>0</v>
      </c>
      <c r="AA14" s="200">
        <f>IF(F14="PILAR RET.",IF(U14&lt;3,IF(H14*I14&lt;=0.25,D14*((H14*T14*2)+(I14*T14*2)),0),0),0)</f>
        <v>3</v>
      </c>
      <c r="AB14" s="200">
        <f>IF(F14="PILAR RET.",IF(U14&gt;=3,IF(H14*I14&gt;0.25,D14*((H14*T14*2)+(I14*T14*2)),0),0),0)</f>
        <v>0</v>
      </c>
      <c r="AC14" s="200">
        <f>IF(F14="PILAR RET.",IF(U14&gt;=3,IF(H14*I14&lt;=0.25,D14*((H14*T14*2)+(I14*T14*2)),0),0),0)</f>
        <v>0</v>
      </c>
      <c r="AD14" s="200">
        <f>IF(F14="PILAR CIRC.",IF(U14&lt;3,IF(J14&gt;0.28,D14*(K14*T14),0),0),0)</f>
        <v>0</v>
      </c>
      <c r="AE14" s="201">
        <f>IF(F14="PILAR CIRC.",IF(U14&lt;3,IF(J14&lt;=0.28,D14*(K14*T14),0),0),0)</f>
        <v>0</v>
      </c>
      <c r="AF14" s="202">
        <f>IF(F14="PILAR CIRC.",IF(U14&gt;=3,IF(J14&gt;0.28,D14*(K14*T14),0),0),0)</f>
        <v>0</v>
      </c>
      <c r="AG14" s="202">
        <f>IF(F14="PILAR CIRC.",IF(U14&gt;=3,IF(J14&lt;=0.28,D14*(K14*T14),0),0),0)</f>
        <v>0</v>
      </c>
    </row>
    <row r="15" spans="2:41" s="126" customFormat="1" ht="15" customHeight="1" x14ac:dyDescent="0.2">
      <c r="B15" s="195" t="s">
        <v>217</v>
      </c>
      <c r="C15" s="195" t="s">
        <v>233</v>
      </c>
      <c r="D15" s="198">
        <v>2</v>
      </c>
      <c r="E15" s="197"/>
      <c r="F15" s="215" t="s">
        <v>142</v>
      </c>
      <c r="G15" s="197"/>
      <c r="H15" s="198">
        <v>0.25</v>
      </c>
      <c r="I15" s="198">
        <v>0.25</v>
      </c>
      <c r="J15" s="198"/>
      <c r="K15" s="198"/>
      <c r="L15" s="198"/>
      <c r="M15" s="216">
        <v>1.5</v>
      </c>
      <c r="N15" s="216"/>
      <c r="O15" s="216"/>
      <c r="P15" s="216"/>
      <c r="Q15" s="216"/>
      <c r="R15" s="216"/>
      <c r="S15" s="216"/>
      <c r="T15" s="217">
        <f t="shared" ref="T15:T78" si="1">SUM(M15:S15)</f>
        <v>1.5</v>
      </c>
      <c r="U15" s="218">
        <f t="shared" ref="U15:U78" si="2">SUM(M15:S15)/COUNT(M15:S15)</f>
        <v>1.5</v>
      </c>
      <c r="V15" s="200">
        <f t="shared" ref="V15:V78" si="3">IF(F15="PILAR RET.",IF((H15*I15)&lt;=0.25,D15*H15*I15*T15,0),0)</f>
        <v>0.1875</v>
      </c>
      <c r="W15" s="200">
        <f t="shared" ref="W15:W78" si="4">IF(F15="PILAR CIRC.",IF((J15)&lt;=0.25,D15*K15*T15,0),0)</f>
        <v>0</v>
      </c>
      <c r="X15" s="200">
        <f t="shared" ref="X15:X78" si="5">IF(F15="PILAR RET.",IF((H15*I15)&gt;0.25,D15*H15*I15*T15,0),0)</f>
        <v>0</v>
      </c>
      <c r="Y15" s="200">
        <f t="shared" ref="Y15:Y78" si="6">IF(F15="PILAR CIRC.",IF((J15)&gt;0.25,D15*K15*T15,0),0)</f>
        <v>0</v>
      </c>
      <c r="Z15" s="200">
        <f t="shared" ref="Z15:Z78" si="7">IF(F15="PILAR RET.",IF(U15&lt;3,IF(H15*I15&gt;0.25,D15*((H15*T15*2)+(I15*T15*2)),0),0),0)</f>
        <v>0</v>
      </c>
      <c r="AA15" s="200">
        <f t="shared" ref="AA15:AA78" si="8">IF(F15="PILAR RET.",IF(U15&lt;3,IF(H15*I15&lt;=0.25,D15*((H15*T15*2)+(I15*T15*2)),0),0),0)</f>
        <v>3</v>
      </c>
      <c r="AB15" s="200">
        <f t="shared" ref="AB15:AB78" si="9">IF(F15="PILAR RET.",IF(U15&gt;=3,IF(H15*I15&gt;0.25,D15*((H15*T15*2)+(I15*T15*2)),0),0),0)</f>
        <v>0</v>
      </c>
      <c r="AC15" s="200">
        <f t="shared" ref="AC15:AC78" si="10">IF(F15="PILAR RET.",IF(U15&gt;=3,IF(H15*I15&lt;=0.25,D15*((H15*T15*2)+(I15*T15*2)),0),0),0)</f>
        <v>0</v>
      </c>
      <c r="AD15" s="200">
        <f t="shared" ref="AD15:AD78" si="11">IF(F15="PILAR CIRC.",IF(U15&lt;3,IF(J15&gt;0.28,D15*(K15*T15),0),0),0)</f>
        <v>0</v>
      </c>
      <c r="AE15" s="201">
        <f t="shared" ref="AE15:AE78" si="12">IF(F15="PILAR CIRC.",IF(U15&lt;3,IF(J15&lt;=0.28,D15*(K15*T15),0),0),0)</f>
        <v>0</v>
      </c>
      <c r="AF15" s="202">
        <f t="shared" ref="AF15:AF78" si="13">IF(F15="PILAR CIRC.",IF(U15&gt;=3,IF(J15&gt;0.28,D15*(K15*T15),0),0),0)</f>
        <v>0</v>
      </c>
      <c r="AG15" s="202">
        <f t="shared" ref="AG15:AG78" si="14">IF(F15="PILAR CIRC.",IF(U15&gt;=3,IF(J15&lt;=0.28,D15*(K15*T15),0),0),0)</f>
        <v>0</v>
      </c>
    </row>
    <row r="16" spans="2:41" s="126" customFormat="1" ht="15" customHeight="1" x14ac:dyDescent="0.2">
      <c r="B16" s="195" t="s">
        <v>217</v>
      </c>
      <c r="C16" s="195" t="s">
        <v>234</v>
      </c>
      <c r="D16" s="198">
        <v>2</v>
      </c>
      <c r="E16" s="197"/>
      <c r="F16" s="215" t="s">
        <v>142</v>
      </c>
      <c r="G16" s="197"/>
      <c r="H16" s="198">
        <v>0.35</v>
      </c>
      <c r="I16" s="198">
        <v>0.2</v>
      </c>
      <c r="J16" s="198"/>
      <c r="K16" s="198"/>
      <c r="L16" s="198"/>
      <c r="M16" s="216">
        <v>1.5</v>
      </c>
      <c r="N16" s="216"/>
      <c r="O16" s="216"/>
      <c r="P16" s="216"/>
      <c r="Q16" s="216"/>
      <c r="R16" s="216"/>
      <c r="S16" s="216"/>
      <c r="T16" s="217">
        <f t="shared" si="1"/>
        <v>1.5</v>
      </c>
      <c r="U16" s="218">
        <f t="shared" si="2"/>
        <v>1.5</v>
      </c>
      <c r="V16" s="200">
        <f t="shared" si="3"/>
        <v>0.20999999999999996</v>
      </c>
      <c r="W16" s="200">
        <f t="shared" si="4"/>
        <v>0</v>
      </c>
      <c r="X16" s="200">
        <f t="shared" si="5"/>
        <v>0</v>
      </c>
      <c r="Y16" s="200">
        <f t="shared" si="6"/>
        <v>0</v>
      </c>
      <c r="Z16" s="200">
        <f t="shared" si="7"/>
        <v>0</v>
      </c>
      <c r="AA16" s="200">
        <f t="shared" si="8"/>
        <v>3.3</v>
      </c>
      <c r="AB16" s="200">
        <f t="shared" si="9"/>
        <v>0</v>
      </c>
      <c r="AC16" s="200">
        <f t="shared" si="10"/>
        <v>0</v>
      </c>
      <c r="AD16" s="200">
        <f t="shared" si="11"/>
        <v>0</v>
      </c>
      <c r="AE16" s="201">
        <f t="shared" si="12"/>
        <v>0</v>
      </c>
      <c r="AF16" s="202">
        <f t="shared" si="13"/>
        <v>0</v>
      </c>
      <c r="AG16" s="202">
        <f t="shared" si="14"/>
        <v>0</v>
      </c>
    </row>
    <row r="17" spans="2:33" s="126" customFormat="1" ht="15" customHeight="1" x14ac:dyDescent="0.2">
      <c r="B17" s="195"/>
      <c r="C17" s="195"/>
      <c r="D17" s="198"/>
      <c r="E17" s="197"/>
      <c r="F17" s="215"/>
      <c r="G17" s="197"/>
      <c r="H17" s="198"/>
      <c r="I17" s="198"/>
      <c r="J17" s="198"/>
      <c r="K17" s="198"/>
      <c r="L17" s="198"/>
      <c r="M17" s="216"/>
      <c r="N17" s="216"/>
      <c r="O17" s="216"/>
      <c r="P17" s="216"/>
      <c r="Q17" s="216"/>
      <c r="R17" s="216"/>
      <c r="S17" s="216"/>
      <c r="T17" s="217">
        <f t="shared" si="1"/>
        <v>0</v>
      </c>
      <c r="U17" s="218" t="e">
        <f t="shared" si="2"/>
        <v>#DIV/0!</v>
      </c>
      <c r="V17" s="200">
        <f t="shared" si="3"/>
        <v>0</v>
      </c>
      <c r="W17" s="200">
        <f t="shared" si="4"/>
        <v>0</v>
      </c>
      <c r="X17" s="200">
        <f t="shared" si="5"/>
        <v>0</v>
      </c>
      <c r="Y17" s="200">
        <f t="shared" si="6"/>
        <v>0</v>
      </c>
      <c r="Z17" s="200">
        <f t="shared" si="7"/>
        <v>0</v>
      </c>
      <c r="AA17" s="200">
        <f t="shared" si="8"/>
        <v>0</v>
      </c>
      <c r="AB17" s="200">
        <f t="shared" si="9"/>
        <v>0</v>
      </c>
      <c r="AC17" s="200">
        <f t="shared" si="10"/>
        <v>0</v>
      </c>
      <c r="AD17" s="200">
        <f t="shared" si="11"/>
        <v>0</v>
      </c>
      <c r="AE17" s="201">
        <f t="shared" si="12"/>
        <v>0</v>
      </c>
      <c r="AF17" s="202">
        <f t="shared" si="13"/>
        <v>0</v>
      </c>
      <c r="AG17" s="202">
        <f t="shared" si="14"/>
        <v>0</v>
      </c>
    </row>
    <row r="18" spans="2:33" s="126" customFormat="1" ht="15" customHeight="1" x14ac:dyDescent="0.2">
      <c r="B18" s="195"/>
      <c r="C18" s="195"/>
      <c r="D18" s="198"/>
      <c r="E18" s="197"/>
      <c r="F18" s="215"/>
      <c r="G18" s="197"/>
      <c r="H18" s="198"/>
      <c r="I18" s="198"/>
      <c r="J18" s="198"/>
      <c r="K18" s="198"/>
      <c r="L18" s="198"/>
      <c r="M18" s="216"/>
      <c r="N18" s="216"/>
      <c r="O18" s="216"/>
      <c r="P18" s="216"/>
      <c r="Q18" s="216"/>
      <c r="R18" s="216"/>
      <c r="S18" s="216"/>
      <c r="T18" s="217">
        <f t="shared" si="1"/>
        <v>0</v>
      </c>
      <c r="U18" s="218" t="e">
        <f t="shared" si="2"/>
        <v>#DIV/0!</v>
      </c>
      <c r="V18" s="200">
        <f t="shared" si="3"/>
        <v>0</v>
      </c>
      <c r="W18" s="200">
        <f t="shared" si="4"/>
        <v>0</v>
      </c>
      <c r="X18" s="200">
        <f t="shared" si="5"/>
        <v>0</v>
      </c>
      <c r="Y18" s="200">
        <f t="shared" si="6"/>
        <v>0</v>
      </c>
      <c r="Z18" s="200">
        <f t="shared" si="7"/>
        <v>0</v>
      </c>
      <c r="AA18" s="200">
        <f t="shared" si="8"/>
        <v>0</v>
      </c>
      <c r="AB18" s="200">
        <f t="shared" si="9"/>
        <v>0</v>
      </c>
      <c r="AC18" s="200">
        <f t="shared" si="10"/>
        <v>0</v>
      </c>
      <c r="AD18" s="200">
        <f t="shared" si="11"/>
        <v>0</v>
      </c>
      <c r="AE18" s="201">
        <f t="shared" si="12"/>
        <v>0</v>
      </c>
      <c r="AF18" s="202">
        <f t="shared" si="13"/>
        <v>0</v>
      </c>
      <c r="AG18" s="202">
        <f t="shared" si="14"/>
        <v>0</v>
      </c>
    </row>
    <row r="19" spans="2:33" s="126" customFormat="1" ht="15" customHeight="1" x14ac:dyDescent="0.2">
      <c r="B19" s="195"/>
      <c r="C19" s="195"/>
      <c r="D19" s="198"/>
      <c r="E19" s="197"/>
      <c r="F19" s="215"/>
      <c r="G19" s="197"/>
      <c r="H19" s="198"/>
      <c r="I19" s="198"/>
      <c r="J19" s="198"/>
      <c r="K19" s="198"/>
      <c r="L19" s="198"/>
      <c r="M19" s="216"/>
      <c r="N19" s="216"/>
      <c r="O19" s="216"/>
      <c r="P19" s="216"/>
      <c r="Q19" s="216"/>
      <c r="R19" s="216"/>
      <c r="S19" s="216"/>
      <c r="T19" s="217">
        <f t="shared" si="1"/>
        <v>0</v>
      </c>
      <c r="U19" s="218" t="e">
        <f t="shared" si="2"/>
        <v>#DIV/0!</v>
      </c>
      <c r="V19" s="200">
        <f t="shared" si="3"/>
        <v>0</v>
      </c>
      <c r="W19" s="200">
        <f t="shared" si="4"/>
        <v>0</v>
      </c>
      <c r="X19" s="200">
        <f t="shared" si="5"/>
        <v>0</v>
      </c>
      <c r="Y19" s="200">
        <f t="shared" si="6"/>
        <v>0</v>
      </c>
      <c r="Z19" s="200">
        <f t="shared" si="7"/>
        <v>0</v>
      </c>
      <c r="AA19" s="200">
        <f t="shared" si="8"/>
        <v>0</v>
      </c>
      <c r="AB19" s="200">
        <f t="shared" si="9"/>
        <v>0</v>
      </c>
      <c r="AC19" s="200">
        <f t="shared" si="10"/>
        <v>0</v>
      </c>
      <c r="AD19" s="200">
        <f t="shared" si="11"/>
        <v>0</v>
      </c>
      <c r="AE19" s="201">
        <f t="shared" si="12"/>
        <v>0</v>
      </c>
      <c r="AF19" s="202">
        <f t="shared" si="13"/>
        <v>0</v>
      </c>
      <c r="AG19" s="202">
        <f t="shared" si="14"/>
        <v>0</v>
      </c>
    </row>
    <row r="20" spans="2:33" s="126" customFormat="1" ht="15" customHeight="1" x14ac:dyDescent="0.2">
      <c r="B20" s="195"/>
      <c r="C20" s="195"/>
      <c r="D20" s="198"/>
      <c r="E20" s="197"/>
      <c r="F20" s="215"/>
      <c r="G20" s="197"/>
      <c r="H20" s="198"/>
      <c r="I20" s="198"/>
      <c r="J20" s="198"/>
      <c r="K20" s="198"/>
      <c r="L20" s="198"/>
      <c r="M20" s="216"/>
      <c r="N20" s="216"/>
      <c r="O20" s="216"/>
      <c r="P20" s="216"/>
      <c r="Q20" s="216"/>
      <c r="R20" s="216"/>
      <c r="S20" s="216"/>
      <c r="T20" s="217">
        <f t="shared" si="1"/>
        <v>0</v>
      </c>
      <c r="U20" s="218" t="e">
        <f t="shared" si="2"/>
        <v>#DIV/0!</v>
      </c>
      <c r="V20" s="200">
        <f t="shared" si="3"/>
        <v>0</v>
      </c>
      <c r="W20" s="200">
        <f t="shared" si="4"/>
        <v>0</v>
      </c>
      <c r="X20" s="200">
        <f t="shared" si="5"/>
        <v>0</v>
      </c>
      <c r="Y20" s="200">
        <f t="shared" si="6"/>
        <v>0</v>
      </c>
      <c r="Z20" s="200">
        <f t="shared" si="7"/>
        <v>0</v>
      </c>
      <c r="AA20" s="200">
        <f t="shared" si="8"/>
        <v>0</v>
      </c>
      <c r="AB20" s="200">
        <f t="shared" si="9"/>
        <v>0</v>
      </c>
      <c r="AC20" s="200">
        <f t="shared" si="10"/>
        <v>0</v>
      </c>
      <c r="AD20" s="200">
        <f t="shared" si="11"/>
        <v>0</v>
      </c>
      <c r="AE20" s="201">
        <f t="shared" si="12"/>
        <v>0</v>
      </c>
      <c r="AF20" s="202">
        <f t="shared" si="13"/>
        <v>0</v>
      </c>
      <c r="AG20" s="202">
        <f t="shared" si="14"/>
        <v>0</v>
      </c>
    </row>
    <row r="21" spans="2:33" s="126" customFormat="1" ht="15" customHeight="1" x14ac:dyDescent="0.2">
      <c r="B21" s="195"/>
      <c r="C21" s="195"/>
      <c r="D21" s="198"/>
      <c r="E21" s="197"/>
      <c r="F21" s="215"/>
      <c r="G21" s="197"/>
      <c r="H21" s="198"/>
      <c r="I21" s="198"/>
      <c r="J21" s="198"/>
      <c r="K21" s="198"/>
      <c r="L21" s="198"/>
      <c r="M21" s="216"/>
      <c r="N21" s="216"/>
      <c r="O21" s="216"/>
      <c r="P21" s="216"/>
      <c r="Q21" s="216"/>
      <c r="R21" s="216"/>
      <c r="S21" s="216"/>
      <c r="T21" s="217">
        <f t="shared" si="1"/>
        <v>0</v>
      </c>
      <c r="U21" s="218" t="e">
        <f t="shared" si="2"/>
        <v>#DIV/0!</v>
      </c>
      <c r="V21" s="200">
        <f t="shared" si="3"/>
        <v>0</v>
      </c>
      <c r="W21" s="200">
        <f t="shared" si="4"/>
        <v>0</v>
      </c>
      <c r="X21" s="200">
        <f t="shared" si="5"/>
        <v>0</v>
      </c>
      <c r="Y21" s="200">
        <f t="shared" si="6"/>
        <v>0</v>
      </c>
      <c r="Z21" s="200">
        <f t="shared" si="7"/>
        <v>0</v>
      </c>
      <c r="AA21" s="200">
        <f t="shared" si="8"/>
        <v>0</v>
      </c>
      <c r="AB21" s="200">
        <f t="shared" si="9"/>
        <v>0</v>
      </c>
      <c r="AC21" s="200">
        <f t="shared" si="10"/>
        <v>0</v>
      </c>
      <c r="AD21" s="200">
        <f t="shared" si="11"/>
        <v>0</v>
      </c>
      <c r="AE21" s="201">
        <f t="shared" si="12"/>
        <v>0</v>
      </c>
      <c r="AF21" s="202">
        <f t="shared" si="13"/>
        <v>0</v>
      </c>
      <c r="AG21" s="202">
        <f t="shared" si="14"/>
        <v>0</v>
      </c>
    </row>
    <row r="22" spans="2:33" s="126" customFormat="1" ht="15" customHeight="1" x14ac:dyDescent="0.2">
      <c r="B22" s="195"/>
      <c r="C22" s="195"/>
      <c r="D22" s="198"/>
      <c r="E22" s="197"/>
      <c r="F22" s="215"/>
      <c r="G22" s="197"/>
      <c r="H22" s="198"/>
      <c r="I22" s="198"/>
      <c r="J22" s="198"/>
      <c r="K22" s="198"/>
      <c r="L22" s="198"/>
      <c r="M22" s="216"/>
      <c r="N22" s="216"/>
      <c r="O22" s="216"/>
      <c r="P22" s="216"/>
      <c r="Q22" s="216"/>
      <c r="R22" s="216"/>
      <c r="S22" s="216"/>
      <c r="T22" s="217">
        <f t="shared" si="1"/>
        <v>0</v>
      </c>
      <c r="U22" s="218" t="e">
        <f t="shared" si="2"/>
        <v>#DIV/0!</v>
      </c>
      <c r="V22" s="200">
        <f t="shared" si="3"/>
        <v>0</v>
      </c>
      <c r="W22" s="200">
        <f t="shared" si="4"/>
        <v>0</v>
      </c>
      <c r="X22" s="200">
        <f t="shared" si="5"/>
        <v>0</v>
      </c>
      <c r="Y22" s="200">
        <f t="shared" si="6"/>
        <v>0</v>
      </c>
      <c r="Z22" s="200">
        <f t="shared" si="7"/>
        <v>0</v>
      </c>
      <c r="AA22" s="200">
        <f t="shared" si="8"/>
        <v>0</v>
      </c>
      <c r="AB22" s="200">
        <f t="shared" si="9"/>
        <v>0</v>
      </c>
      <c r="AC22" s="200">
        <f t="shared" si="10"/>
        <v>0</v>
      </c>
      <c r="AD22" s="200">
        <f t="shared" si="11"/>
        <v>0</v>
      </c>
      <c r="AE22" s="201">
        <f t="shared" si="12"/>
        <v>0</v>
      </c>
      <c r="AF22" s="202">
        <f t="shared" si="13"/>
        <v>0</v>
      </c>
      <c r="AG22" s="202">
        <f t="shared" si="14"/>
        <v>0</v>
      </c>
    </row>
    <row r="23" spans="2:33" s="126" customFormat="1" ht="15" customHeight="1" x14ac:dyDescent="0.2">
      <c r="B23" s="195"/>
      <c r="C23" s="195"/>
      <c r="D23" s="198"/>
      <c r="E23" s="197"/>
      <c r="F23" s="215"/>
      <c r="G23" s="197"/>
      <c r="H23" s="198"/>
      <c r="I23" s="198"/>
      <c r="J23" s="198"/>
      <c r="K23" s="198"/>
      <c r="L23" s="198"/>
      <c r="M23" s="216"/>
      <c r="N23" s="216"/>
      <c r="O23" s="216"/>
      <c r="P23" s="216"/>
      <c r="Q23" s="216"/>
      <c r="R23" s="216"/>
      <c r="S23" s="216"/>
      <c r="T23" s="217">
        <f t="shared" si="1"/>
        <v>0</v>
      </c>
      <c r="U23" s="218" t="e">
        <f t="shared" si="2"/>
        <v>#DIV/0!</v>
      </c>
      <c r="V23" s="200">
        <f t="shared" si="3"/>
        <v>0</v>
      </c>
      <c r="W23" s="200">
        <f t="shared" si="4"/>
        <v>0</v>
      </c>
      <c r="X23" s="200">
        <f t="shared" si="5"/>
        <v>0</v>
      </c>
      <c r="Y23" s="200">
        <f t="shared" si="6"/>
        <v>0</v>
      </c>
      <c r="Z23" s="200">
        <f t="shared" si="7"/>
        <v>0</v>
      </c>
      <c r="AA23" s="200">
        <f t="shared" si="8"/>
        <v>0</v>
      </c>
      <c r="AB23" s="200">
        <f t="shared" si="9"/>
        <v>0</v>
      </c>
      <c r="AC23" s="200">
        <f t="shared" si="10"/>
        <v>0</v>
      </c>
      <c r="AD23" s="200">
        <f t="shared" si="11"/>
        <v>0</v>
      </c>
      <c r="AE23" s="201">
        <f t="shared" si="12"/>
        <v>0</v>
      </c>
      <c r="AF23" s="202">
        <f t="shared" si="13"/>
        <v>0</v>
      </c>
      <c r="AG23" s="202">
        <f t="shared" si="14"/>
        <v>0</v>
      </c>
    </row>
    <row r="24" spans="2:33" s="126" customFormat="1" ht="15" customHeight="1" x14ac:dyDescent="0.2">
      <c r="B24" s="195"/>
      <c r="C24" s="195"/>
      <c r="D24" s="198"/>
      <c r="E24" s="197"/>
      <c r="F24" s="215"/>
      <c r="G24" s="197"/>
      <c r="H24" s="198"/>
      <c r="I24" s="198"/>
      <c r="J24" s="198"/>
      <c r="K24" s="198"/>
      <c r="L24" s="198"/>
      <c r="M24" s="216"/>
      <c r="N24" s="216"/>
      <c r="O24" s="216"/>
      <c r="P24" s="216"/>
      <c r="Q24" s="216"/>
      <c r="R24" s="216"/>
      <c r="S24" s="216"/>
      <c r="T24" s="217">
        <f t="shared" si="1"/>
        <v>0</v>
      </c>
      <c r="U24" s="218" t="e">
        <f t="shared" si="2"/>
        <v>#DIV/0!</v>
      </c>
      <c r="V24" s="200">
        <f t="shared" si="3"/>
        <v>0</v>
      </c>
      <c r="W24" s="200">
        <f t="shared" si="4"/>
        <v>0</v>
      </c>
      <c r="X24" s="200">
        <f t="shared" si="5"/>
        <v>0</v>
      </c>
      <c r="Y24" s="200">
        <f t="shared" si="6"/>
        <v>0</v>
      </c>
      <c r="Z24" s="200">
        <f t="shared" si="7"/>
        <v>0</v>
      </c>
      <c r="AA24" s="200">
        <f t="shared" si="8"/>
        <v>0</v>
      </c>
      <c r="AB24" s="200">
        <f t="shared" si="9"/>
        <v>0</v>
      </c>
      <c r="AC24" s="200">
        <f t="shared" si="10"/>
        <v>0</v>
      </c>
      <c r="AD24" s="200">
        <f t="shared" si="11"/>
        <v>0</v>
      </c>
      <c r="AE24" s="201">
        <f t="shared" si="12"/>
        <v>0</v>
      </c>
      <c r="AF24" s="202">
        <f t="shared" si="13"/>
        <v>0</v>
      </c>
      <c r="AG24" s="202">
        <f t="shared" si="14"/>
        <v>0</v>
      </c>
    </row>
    <row r="25" spans="2:33" s="126" customFormat="1" ht="15" customHeight="1" x14ac:dyDescent="0.2">
      <c r="B25" s="195"/>
      <c r="C25" s="195"/>
      <c r="D25" s="198"/>
      <c r="E25" s="197"/>
      <c r="F25" s="215"/>
      <c r="G25" s="197"/>
      <c r="H25" s="198"/>
      <c r="I25" s="198"/>
      <c r="J25" s="198"/>
      <c r="K25" s="198"/>
      <c r="L25" s="198"/>
      <c r="M25" s="216"/>
      <c r="N25" s="216"/>
      <c r="O25" s="216"/>
      <c r="P25" s="216"/>
      <c r="Q25" s="216"/>
      <c r="R25" s="216"/>
      <c r="S25" s="216"/>
      <c r="T25" s="217">
        <f t="shared" si="1"/>
        <v>0</v>
      </c>
      <c r="U25" s="218" t="e">
        <f t="shared" si="2"/>
        <v>#DIV/0!</v>
      </c>
      <c r="V25" s="200">
        <f t="shared" si="3"/>
        <v>0</v>
      </c>
      <c r="W25" s="200">
        <f t="shared" si="4"/>
        <v>0</v>
      </c>
      <c r="X25" s="200">
        <f t="shared" si="5"/>
        <v>0</v>
      </c>
      <c r="Y25" s="200">
        <f t="shared" si="6"/>
        <v>0</v>
      </c>
      <c r="Z25" s="200">
        <f t="shared" si="7"/>
        <v>0</v>
      </c>
      <c r="AA25" s="200">
        <f t="shared" si="8"/>
        <v>0</v>
      </c>
      <c r="AB25" s="200">
        <f t="shared" si="9"/>
        <v>0</v>
      </c>
      <c r="AC25" s="200">
        <f t="shared" si="10"/>
        <v>0</v>
      </c>
      <c r="AD25" s="200">
        <f t="shared" si="11"/>
        <v>0</v>
      </c>
      <c r="AE25" s="201">
        <f t="shared" si="12"/>
        <v>0</v>
      </c>
      <c r="AF25" s="202">
        <f t="shared" si="13"/>
        <v>0</v>
      </c>
      <c r="AG25" s="202">
        <f t="shared" si="14"/>
        <v>0</v>
      </c>
    </row>
    <row r="26" spans="2:33" s="126" customFormat="1" ht="15" customHeight="1" x14ac:dyDescent="0.2">
      <c r="B26" s="195"/>
      <c r="C26" s="195"/>
      <c r="D26" s="198"/>
      <c r="E26" s="197"/>
      <c r="F26" s="215"/>
      <c r="G26" s="197"/>
      <c r="H26" s="198"/>
      <c r="I26" s="198"/>
      <c r="J26" s="198"/>
      <c r="K26" s="198"/>
      <c r="L26" s="198"/>
      <c r="M26" s="216"/>
      <c r="N26" s="216"/>
      <c r="O26" s="216"/>
      <c r="P26" s="216"/>
      <c r="Q26" s="216"/>
      <c r="R26" s="216"/>
      <c r="S26" s="216"/>
      <c r="T26" s="217">
        <f t="shared" si="1"/>
        <v>0</v>
      </c>
      <c r="U26" s="218" t="e">
        <f t="shared" si="2"/>
        <v>#DIV/0!</v>
      </c>
      <c r="V26" s="200">
        <f t="shared" si="3"/>
        <v>0</v>
      </c>
      <c r="W26" s="200">
        <f t="shared" si="4"/>
        <v>0</v>
      </c>
      <c r="X26" s="200">
        <f t="shared" si="5"/>
        <v>0</v>
      </c>
      <c r="Y26" s="200">
        <f t="shared" si="6"/>
        <v>0</v>
      </c>
      <c r="Z26" s="200">
        <f t="shared" si="7"/>
        <v>0</v>
      </c>
      <c r="AA26" s="200">
        <f t="shared" si="8"/>
        <v>0</v>
      </c>
      <c r="AB26" s="200">
        <f t="shared" si="9"/>
        <v>0</v>
      </c>
      <c r="AC26" s="200">
        <f t="shared" si="10"/>
        <v>0</v>
      </c>
      <c r="AD26" s="200">
        <f t="shared" si="11"/>
        <v>0</v>
      </c>
      <c r="AE26" s="201">
        <f t="shared" si="12"/>
        <v>0</v>
      </c>
      <c r="AF26" s="202">
        <f t="shared" si="13"/>
        <v>0</v>
      </c>
      <c r="AG26" s="202">
        <f t="shared" si="14"/>
        <v>0</v>
      </c>
    </row>
    <row r="27" spans="2:33" s="126" customFormat="1" ht="15" customHeight="1" x14ac:dyDescent="0.2">
      <c r="B27" s="195"/>
      <c r="C27" s="195"/>
      <c r="D27" s="198"/>
      <c r="E27" s="197"/>
      <c r="F27" s="215"/>
      <c r="G27" s="197"/>
      <c r="H27" s="198"/>
      <c r="I27" s="198"/>
      <c r="J27" s="198"/>
      <c r="K27" s="198"/>
      <c r="L27" s="198"/>
      <c r="M27" s="216"/>
      <c r="N27" s="216"/>
      <c r="O27" s="216"/>
      <c r="P27" s="216"/>
      <c r="Q27" s="216"/>
      <c r="R27" s="216"/>
      <c r="S27" s="216"/>
      <c r="T27" s="217">
        <f t="shared" si="1"/>
        <v>0</v>
      </c>
      <c r="U27" s="218" t="e">
        <f t="shared" si="2"/>
        <v>#DIV/0!</v>
      </c>
      <c r="V27" s="200">
        <f t="shared" si="3"/>
        <v>0</v>
      </c>
      <c r="W27" s="200">
        <f t="shared" si="4"/>
        <v>0</v>
      </c>
      <c r="X27" s="200">
        <f t="shared" si="5"/>
        <v>0</v>
      </c>
      <c r="Y27" s="200">
        <f t="shared" si="6"/>
        <v>0</v>
      </c>
      <c r="Z27" s="200">
        <f t="shared" si="7"/>
        <v>0</v>
      </c>
      <c r="AA27" s="200">
        <f t="shared" si="8"/>
        <v>0</v>
      </c>
      <c r="AB27" s="200">
        <f t="shared" si="9"/>
        <v>0</v>
      </c>
      <c r="AC27" s="200">
        <f t="shared" si="10"/>
        <v>0</v>
      </c>
      <c r="AD27" s="200">
        <f t="shared" si="11"/>
        <v>0</v>
      </c>
      <c r="AE27" s="201">
        <f t="shared" si="12"/>
        <v>0</v>
      </c>
      <c r="AF27" s="202">
        <f t="shared" si="13"/>
        <v>0</v>
      </c>
      <c r="AG27" s="202">
        <f t="shared" si="14"/>
        <v>0</v>
      </c>
    </row>
    <row r="28" spans="2:33" s="126" customFormat="1" ht="15" customHeight="1" x14ac:dyDescent="0.2">
      <c r="B28" s="195"/>
      <c r="C28" s="195"/>
      <c r="D28" s="198"/>
      <c r="E28" s="197"/>
      <c r="F28" s="215"/>
      <c r="G28" s="197"/>
      <c r="H28" s="198"/>
      <c r="I28" s="198"/>
      <c r="J28" s="198"/>
      <c r="K28" s="198"/>
      <c r="L28" s="198"/>
      <c r="M28" s="216"/>
      <c r="N28" s="216"/>
      <c r="O28" s="216"/>
      <c r="P28" s="216"/>
      <c r="Q28" s="216"/>
      <c r="R28" s="216"/>
      <c r="S28" s="216"/>
      <c r="T28" s="217">
        <f t="shared" si="1"/>
        <v>0</v>
      </c>
      <c r="U28" s="218" t="e">
        <f t="shared" si="2"/>
        <v>#DIV/0!</v>
      </c>
      <c r="V28" s="200">
        <f t="shared" si="3"/>
        <v>0</v>
      </c>
      <c r="W28" s="200">
        <f t="shared" si="4"/>
        <v>0</v>
      </c>
      <c r="X28" s="200">
        <f t="shared" si="5"/>
        <v>0</v>
      </c>
      <c r="Y28" s="200">
        <f t="shared" si="6"/>
        <v>0</v>
      </c>
      <c r="Z28" s="200">
        <f t="shared" si="7"/>
        <v>0</v>
      </c>
      <c r="AA28" s="200">
        <f t="shared" si="8"/>
        <v>0</v>
      </c>
      <c r="AB28" s="200">
        <f t="shared" si="9"/>
        <v>0</v>
      </c>
      <c r="AC28" s="200">
        <f t="shared" si="10"/>
        <v>0</v>
      </c>
      <c r="AD28" s="200">
        <f t="shared" si="11"/>
        <v>0</v>
      </c>
      <c r="AE28" s="201">
        <f t="shared" si="12"/>
        <v>0</v>
      </c>
      <c r="AF28" s="202">
        <f t="shared" si="13"/>
        <v>0</v>
      </c>
      <c r="AG28" s="202">
        <f t="shared" si="14"/>
        <v>0</v>
      </c>
    </row>
    <row r="29" spans="2:33" s="126" customFormat="1" ht="15" hidden="1" customHeight="1" x14ac:dyDescent="0.2">
      <c r="B29" s="195"/>
      <c r="C29" s="195"/>
      <c r="D29" s="198"/>
      <c r="E29" s="197"/>
      <c r="F29" s="215"/>
      <c r="G29" s="197"/>
      <c r="H29" s="198"/>
      <c r="I29" s="198"/>
      <c r="J29" s="198"/>
      <c r="K29" s="198"/>
      <c r="L29" s="198"/>
      <c r="M29" s="216"/>
      <c r="N29" s="216"/>
      <c r="O29" s="216"/>
      <c r="P29" s="216"/>
      <c r="Q29" s="216"/>
      <c r="R29" s="216"/>
      <c r="S29" s="216"/>
      <c r="T29" s="217">
        <f t="shared" si="1"/>
        <v>0</v>
      </c>
      <c r="U29" s="218" t="e">
        <f t="shared" si="2"/>
        <v>#DIV/0!</v>
      </c>
      <c r="V29" s="200">
        <f t="shared" si="3"/>
        <v>0</v>
      </c>
      <c r="W29" s="200">
        <f t="shared" si="4"/>
        <v>0</v>
      </c>
      <c r="X29" s="200">
        <f t="shared" si="5"/>
        <v>0</v>
      </c>
      <c r="Y29" s="200">
        <f t="shared" si="6"/>
        <v>0</v>
      </c>
      <c r="Z29" s="200">
        <f t="shared" si="7"/>
        <v>0</v>
      </c>
      <c r="AA29" s="200">
        <f t="shared" si="8"/>
        <v>0</v>
      </c>
      <c r="AB29" s="200">
        <f t="shared" si="9"/>
        <v>0</v>
      </c>
      <c r="AC29" s="200">
        <f t="shared" si="10"/>
        <v>0</v>
      </c>
      <c r="AD29" s="200">
        <f t="shared" si="11"/>
        <v>0</v>
      </c>
      <c r="AE29" s="201">
        <f t="shared" si="12"/>
        <v>0</v>
      </c>
      <c r="AF29" s="202">
        <f t="shared" si="13"/>
        <v>0</v>
      </c>
      <c r="AG29" s="202">
        <f t="shared" si="14"/>
        <v>0</v>
      </c>
    </row>
    <row r="30" spans="2:33" s="126" customFormat="1" ht="15" hidden="1" customHeight="1" x14ac:dyDescent="0.2">
      <c r="B30" s="195"/>
      <c r="C30" s="195"/>
      <c r="D30" s="198"/>
      <c r="E30" s="197"/>
      <c r="F30" s="215"/>
      <c r="G30" s="197"/>
      <c r="H30" s="198"/>
      <c r="I30" s="198"/>
      <c r="J30" s="198"/>
      <c r="K30" s="198"/>
      <c r="L30" s="198"/>
      <c r="M30" s="216"/>
      <c r="N30" s="216"/>
      <c r="O30" s="216"/>
      <c r="P30" s="216"/>
      <c r="Q30" s="216"/>
      <c r="R30" s="216"/>
      <c r="S30" s="216"/>
      <c r="T30" s="217">
        <f t="shared" si="1"/>
        <v>0</v>
      </c>
      <c r="U30" s="218" t="e">
        <f t="shared" si="2"/>
        <v>#DIV/0!</v>
      </c>
      <c r="V30" s="200">
        <f t="shared" si="3"/>
        <v>0</v>
      </c>
      <c r="W30" s="200">
        <f t="shared" si="4"/>
        <v>0</v>
      </c>
      <c r="X30" s="200">
        <f t="shared" si="5"/>
        <v>0</v>
      </c>
      <c r="Y30" s="200">
        <f t="shared" si="6"/>
        <v>0</v>
      </c>
      <c r="Z30" s="200">
        <f t="shared" si="7"/>
        <v>0</v>
      </c>
      <c r="AA30" s="200">
        <f t="shared" si="8"/>
        <v>0</v>
      </c>
      <c r="AB30" s="200">
        <f t="shared" si="9"/>
        <v>0</v>
      </c>
      <c r="AC30" s="200">
        <f t="shared" si="10"/>
        <v>0</v>
      </c>
      <c r="AD30" s="200">
        <f t="shared" si="11"/>
        <v>0</v>
      </c>
      <c r="AE30" s="201">
        <f t="shared" si="12"/>
        <v>0</v>
      </c>
      <c r="AF30" s="202">
        <f t="shared" si="13"/>
        <v>0</v>
      </c>
      <c r="AG30" s="202">
        <f t="shared" si="14"/>
        <v>0</v>
      </c>
    </row>
    <row r="31" spans="2:33" s="126" customFormat="1" ht="15" hidden="1" customHeight="1" x14ac:dyDescent="0.2">
      <c r="B31" s="195"/>
      <c r="C31" s="195"/>
      <c r="D31" s="198"/>
      <c r="E31" s="197"/>
      <c r="F31" s="215"/>
      <c r="G31" s="197"/>
      <c r="H31" s="198"/>
      <c r="I31" s="198"/>
      <c r="J31" s="198"/>
      <c r="K31" s="198"/>
      <c r="L31" s="198"/>
      <c r="M31" s="216"/>
      <c r="N31" s="216"/>
      <c r="O31" s="216"/>
      <c r="P31" s="216"/>
      <c r="Q31" s="216"/>
      <c r="R31" s="216"/>
      <c r="S31" s="216"/>
      <c r="T31" s="217">
        <f t="shared" si="1"/>
        <v>0</v>
      </c>
      <c r="U31" s="218" t="e">
        <f t="shared" si="2"/>
        <v>#DIV/0!</v>
      </c>
      <c r="V31" s="200">
        <f t="shared" si="3"/>
        <v>0</v>
      </c>
      <c r="W31" s="200">
        <f t="shared" si="4"/>
        <v>0</v>
      </c>
      <c r="X31" s="200">
        <f t="shared" si="5"/>
        <v>0</v>
      </c>
      <c r="Y31" s="200">
        <f t="shared" si="6"/>
        <v>0</v>
      </c>
      <c r="Z31" s="200">
        <f t="shared" si="7"/>
        <v>0</v>
      </c>
      <c r="AA31" s="200">
        <f t="shared" si="8"/>
        <v>0</v>
      </c>
      <c r="AB31" s="200">
        <f t="shared" si="9"/>
        <v>0</v>
      </c>
      <c r="AC31" s="200">
        <f t="shared" si="10"/>
        <v>0</v>
      </c>
      <c r="AD31" s="200">
        <f t="shared" si="11"/>
        <v>0</v>
      </c>
      <c r="AE31" s="201">
        <f t="shared" si="12"/>
        <v>0</v>
      </c>
      <c r="AF31" s="202">
        <f t="shared" si="13"/>
        <v>0</v>
      </c>
      <c r="AG31" s="202">
        <f t="shared" si="14"/>
        <v>0</v>
      </c>
    </row>
    <row r="32" spans="2:33" s="126" customFormat="1" ht="15" hidden="1" customHeight="1" x14ac:dyDescent="0.2">
      <c r="B32" s="195"/>
      <c r="C32" s="195"/>
      <c r="D32" s="198"/>
      <c r="E32" s="197"/>
      <c r="F32" s="215"/>
      <c r="G32" s="197"/>
      <c r="H32" s="198"/>
      <c r="I32" s="198"/>
      <c r="J32" s="198"/>
      <c r="K32" s="198"/>
      <c r="L32" s="198"/>
      <c r="M32" s="216"/>
      <c r="N32" s="216"/>
      <c r="O32" s="216"/>
      <c r="P32" s="216"/>
      <c r="Q32" s="216"/>
      <c r="R32" s="216"/>
      <c r="S32" s="216"/>
      <c r="T32" s="217">
        <f t="shared" si="1"/>
        <v>0</v>
      </c>
      <c r="U32" s="218" t="e">
        <f t="shared" si="2"/>
        <v>#DIV/0!</v>
      </c>
      <c r="V32" s="200">
        <f t="shared" si="3"/>
        <v>0</v>
      </c>
      <c r="W32" s="200">
        <f t="shared" si="4"/>
        <v>0</v>
      </c>
      <c r="X32" s="200">
        <f t="shared" si="5"/>
        <v>0</v>
      </c>
      <c r="Y32" s="200">
        <f t="shared" si="6"/>
        <v>0</v>
      </c>
      <c r="Z32" s="200">
        <f t="shared" si="7"/>
        <v>0</v>
      </c>
      <c r="AA32" s="200">
        <f t="shared" si="8"/>
        <v>0</v>
      </c>
      <c r="AB32" s="200">
        <f t="shared" si="9"/>
        <v>0</v>
      </c>
      <c r="AC32" s="200">
        <f t="shared" si="10"/>
        <v>0</v>
      </c>
      <c r="AD32" s="200">
        <f t="shared" si="11"/>
        <v>0</v>
      </c>
      <c r="AE32" s="201">
        <f t="shared" si="12"/>
        <v>0</v>
      </c>
      <c r="AF32" s="202">
        <f t="shared" si="13"/>
        <v>0</v>
      </c>
      <c r="AG32" s="202">
        <f t="shared" si="14"/>
        <v>0</v>
      </c>
    </row>
    <row r="33" spans="2:33" s="126" customFormat="1" ht="15" hidden="1" customHeight="1" x14ac:dyDescent="0.2">
      <c r="B33" s="195"/>
      <c r="C33" s="195"/>
      <c r="D33" s="198"/>
      <c r="E33" s="197"/>
      <c r="F33" s="215"/>
      <c r="G33" s="197"/>
      <c r="H33" s="198"/>
      <c r="I33" s="198"/>
      <c r="J33" s="198"/>
      <c r="K33" s="198"/>
      <c r="L33" s="198"/>
      <c r="M33" s="216"/>
      <c r="N33" s="216"/>
      <c r="O33" s="216"/>
      <c r="P33" s="216"/>
      <c r="Q33" s="216"/>
      <c r="R33" s="216"/>
      <c r="S33" s="216"/>
      <c r="T33" s="217">
        <f t="shared" si="1"/>
        <v>0</v>
      </c>
      <c r="U33" s="218" t="e">
        <f t="shared" si="2"/>
        <v>#DIV/0!</v>
      </c>
      <c r="V33" s="200">
        <f t="shared" si="3"/>
        <v>0</v>
      </c>
      <c r="W33" s="200">
        <f t="shared" si="4"/>
        <v>0</v>
      </c>
      <c r="X33" s="200">
        <f t="shared" si="5"/>
        <v>0</v>
      </c>
      <c r="Y33" s="200">
        <f t="shared" si="6"/>
        <v>0</v>
      </c>
      <c r="Z33" s="200">
        <f t="shared" si="7"/>
        <v>0</v>
      </c>
      <c r="AA33" s="200">
        <f t="shared" si="8"/>
        <v>0</v>
      </c>
      <c r="AB33" s="200">
        <f t="shared" si="9"/>
        <v>0</v>
      </c>
      <c r="AC33" s="200">
        <f t="shared" si="10"/>
        <v>0</v>
      </c>
      <c r="AD33" s="200">
        <f t="shared" si="11"/>
        <v>0</v>
      </c>
      <c r="AE33" s="201">
        <f t="shared" si="12"/>
        <v>0</v>
      </c>
      <c r="AF33" s="202">
        <f t="shared" si="13"/>
        <v>0</v>
      </c>
      <c r="AG33" s="202">
        <f t="shared" si="14"/>
        <v>0</v>
      </c>
    </row>
    <row r="34" spans="2:33" s="126" customFormat="1" ht="15" hidden="1" customHeight="1" x14ac:dyDescent="0.2">
      <c r="B34" s="195"/>
      <c r="C34" s="195"/>
      <c r="D34" s="198"/>
      <c r="E34" s="197"/>
      <c r="F34" s="215"/>
      <c r="G34" s="197"/>
      <c r="H34" s="198"/>
      <c r="I34" s="198"/>
      <c r="J34" s="198"/>
      <c r="K34" s="198"/>
      <c r="L34" s="198"/>
      <c r="M34" s="216"/>
      <c r="N34" s="216"/>
      <c r="O34" s="216"/>
      <c r="P34" s="216"/>
      <c r="Q34" s="216"/>
      <c r="R34" s="216"/>
      <c r="S34" s="216"/>
      <c r="T34" s="217">
        <f t="shared" si="1"/>
        <v>0</v>
      </c>
      <c r="U34" s="218" t="e">
        <f t="shared" si="2"/>
        <v>#DIV/0!</v>
      </c>
      <c r="V34" s="200">
        <f t="shared" si="3"/>
        <v>0</v>
      </c>
      <c r="W34" s="200">
        <f t="shared" si="4"/>
        <v>0</v>
      </c>
      <c r="X34" s="200">
        <f t="shared" si="5"/>
        <v>0</v>
      </c>
      <c r="Y34" s="200">
        <f t="shared" si="6"/>
        <v>0</v>
      </c>
      <c r="Z34" s="200">
        <f t="shared" si="7"/>
        <v>0</v>
      </c>
      <c r="AA34" s="200">
        <f t="shared" si="8"/>
        <v>0</v>
      </c>
      <c r="AB34" s="200">
        <f t="shared" si="9"/>
        <v>0</v>
      </c>
      <c r="AC34" s="200">
        <f t="shared" si="10"/>
        <v>0</v>
      </c>
      <c r="AD34" s="200">
        <f t="shared" si="11"/>
        <v>0</v>
      </c>
      <c r="AE34" s="201">
        <f t="shared" si="12"/>
        <v>0</v>
      </c>
      <c r="AF34" s="202">
        <f t="shared" si="13"/>
        <v>0</v>
      </c>
      <c r="AG34" s="202">
        <f t="shared" si="14"/>
        <v>0</v>
      </c>
    </row>
    <row r="35" spans="2:33" s="126" customFormat="1" ht="15" hidden="1" customHeight="1" x14ac:dyDescent="0.2">
      <c r="B35" s="195"/>
      <c r="C35" s="195"/>
      <c r="D35" s="198"/>
      <c r="E35" s="197"/>
      <c r="F35" s="215"/>
      <c r="G35" s="197"/>
      <c r="H35" s="198"/>
      <c r="I35" s="198"/>
      <c r="J35" s="198"/>
      <c r="K35" s="198"/>
      <c r="L35" s="198"/>
      <c r="M35" s="216"/>
      <c r="N35" s="216"/>
      <c r="O35" s="216"/>
      <c r="P35" s="216"/>
      <c r="Q35" s="216"/>
      <c r="R35" s="216"/>
      <c r="S35" s="216"/>
      <c r="T35" s="217">
        <f t="shared" si="1"/>
        <v>0</v>
      </c>
      <c r="U35" s="218" t="e">
        <f t="shared" si="2"/>
        <v>#DIV/0!</v>
      </c>
      <c r="V35" s="200">
        <f t="shared" si="3"/>
        <v>0</v>
      </c>
      <c r="W35" s="200">
        <f t="shared" si="4"/>
        <v>0</v>
      </c>
      <c r="X35" s="200">
        <f t="shared" si="5"/>
        <v>0</v>
      </c>
      <c r="Y35" s="200">
        <f t="shared" si="6"/>
        <v>0</v>
      </c>
      <c r="Z35" s="200">
        <f t="shared" si="7"/>
        <v>0</v>
      </c>
      <c r="AA35" s="200">
        <f t="shared" si="8"/>
        <v>0</v>
      </c>
      <c r="AB35" s="200">
        <f t="shared" si="9"/>
        <v>0</v>
      </c>
      <c r="AC35" s="200">
        <f t="shared" si="10"/>
        <v>0</v>
      </c>
      <c r="AD35" s="200">
        <f t="shared" si="11"/>
        <v>0</v>
      </c>
      <c r="AE35" s="201">
        <f t="shared" si="12"/>
        <v>0</v>
      </c>
      <c r="AF35" s="202">
        <f t="shared" si="13"/>
        <v>0</v>
      </c>
      <c r="AG35" s="202">
        <f t="shared" si="14"/>
        <v>0</v>
      </c>
    </row>
    <row r="36" spans="2:33" s="126" customFormat="1" ht="15" hidden="1" customHeight="1" x14ac:dyDescent="0.2">
      <c r="B36" s="195"/>
      <c r="C36" s="195"/>
      <c r="D36" s="198"/>
      <c r="E36" s="197"/>
      <c r="F36" s="215"/>
      <c r="G36" s="197"/>
      <c r="H36" s="198"/>
      <c r="I36" s="198"/>
      <c r="J36" s="198"/>
      <c r="K36" s="198"/>
      <c r="L36" s="198"/>
      <c r="M36" s="216"/>
      <c r="N36" s="216"/>
      <c r="O36" s="216"/>
      <c r="P36" s="216"/>
      <c r="Q36" s="216"/>
      <c r="R36" s="216"/>
      <c r="S36" s="216"/>
      <c r="T36" s="217">
        <f t="shared" si="1"/>
        <v>0</v>
      </c>
      <c r="U36" s="218" t="e">
        <f t="shared" si="2"/>
        <v>#DIV/0!</v>
      </c>
      <c r="V36" s="200">
        <f t="shared" si="3"/>
        <v>0</v>
      </c>
      <c r="W36" s="200">
        <f t="shared" si="4"/>
        <v>0</v>
      </c>
      <c r="X36" s="200">
        <f t="shared" si="5"/>
        <v>0</v>
      </c>
      <c r="Y36" s="200">
        <f t="shared" si="6"/>
        <v>0</v>
      </c>
      <c r="Z36" s="200">
        <f t="shared" si="7"/>
        <v>0</v>
      </c>
      <c r="AA36" s="200">
        <f t="shared" si="8"/>
        <v>0</v>
      </c>
      <c r="AB36" s="200">
        <f t="shared" si="9"/>
        <v>0</v>
      </c>
      <c r="AC36" s="200">
        <f t="shared" si="10"/>
        <v>0</v>
      </c>
      <c r="AD36" s="200">
        <f t="shared" si="11"/>
        <v>0</v>
      </c>
      <c r="AE36" s="201">
        <f t="shared" si="12"/>
        <v>0</v>
      </c>
      <c r="AF36" s="202">
        <f t="shared" si="13"/>
        <v>0</v>
      </c>
      <c r="AG36" s="202">
        <f t="shared" si="14"/>
        <v>0</v>
      </c>
    </row>
    <row r="37" spans="2:33" s="126" customFormat="1" ht="15" hidden="1" customHeight="1" x14ac:dyDescent="0.2">
      <c r="B37" s="195"/>
      <c r="C37" s="195"/>
      <c r="D37" s="198"/>
      <c r="E37" s="197"/>
      <c r="F37" s="215"/>
      <c r="G37" s="197"/>
      <c r="H37" s="198"/>
      <c r="I37" s="198"/>
      <c r="J37" s="198"/>
      <c r="K37" s="198"/>
      <c r="L37" s="198"/>
      <c r="M37" s="216"/>
      <c r="N37" s="216"/>
      <c r="O37" s="216"/>
      <c r="P37" s="216"/>
      <c r="Q37" s="216"/>
      <c r="R37" s="216"/>
      <c r="S37" s="216"/>
      <c r="T37" s="217">
        <f t="shared" si="1"/>
        <v>0</v>
      </c>
      <c r="U37" s="218" t="e">
        <f t="shared" si="2"/>
        <v>#DIV/0!</v>
      </c>
      <c r="V37" s="200">
        <f t="shared" si="3"/>
        <v>0</v>
      </c>
      <c r="W37" s="200">
        <f t="shared" si="4"/>
        <v>0</v>
      </c>
      <c r="X37" s="200">
        <f t="shared" si="5"/>
        <v>0</v>
      </c>
      <c r="Y37" s="200">
        <f t="shared" si="6"/>
        <v>0</v>
      </c>
      <c r="Z37" s="200">
        <f t="shared" si="7"/>
        <v>0</v>
      </c>
      <c r="AA37" s="200">
        <f t="shared" si="8"/>
        <v>0</v>
      </c>
      <c r="AB37" s="200">
        <f t="shared" si="9"/>
        <v>0</v>
      </c>
      <c r="AC37" s="200">
        <f t="shared" si="10"/>
        <v>0</v>
      </c>
      <c r="AD37" s="200">
        <f t="shared" si="11"/>
        <v>0</v>
      </c>
      <c r="AE37" s="201">
        <f t="shared" si="12"/>
        <v>0</v>
      </c>
      <c r="AF37" s="202">
        <f t="shared" si="13"/>
        <v>0</v>
      </c>
      <c r="AG37" s="202">
        <f t="shared" si="14"/>
        <v>0</v>
      </c>
    </row>
    <row r="38" spans="2:33" s="126" customFormat="1" ht="15" hidden="1" customHeight="1" x14ac:dyDescent="0.2">
      <c r="B38" s="195"/>
      <c r="C38" s="195"/>
      <c r="D38" s="198"/>
      <c r="E38" s="197"/>
      <c r="F38" s="215"/>
      <c r="G38" s="197"/>
      <c r="H38" s="198"/>
      <c r="I38" s="198"/>
      <c r="J38" s="198"/>
      <c r="K38" s="198"/>
      <c r="L38" s="198"/>
      <c r="M38" s="216"/>
      <c r="N38" s="216"/>
      <c r="O38" s="216"/>
      <c r="P38" s="216"/>
      <c r="Q38" s="216"/>
      <c r="R38" s="216"/>
      <c r="S38" s="216"/>
      <c r="T38" s="217">
        <f t="shared" si="1"/>
        <v>0</v>
      </c>
      <c r="U38" s="218" t="e">
        <f t="shared" si="2"/>
        <v>#DIV/0!</v>
      </c>
      <c r="V38" s="200">
        <f t="shared" si="3"/>
        <v>0</v>
      </c>
      <c r="W38" s="200">
        <f t="shared" si="4"/>
        <v>0</v>
      </c>
      <c r="X38" s="200">
        <f t="shared" si="5"/>
        <v>0</v>
      </c>
      <c r="Y38" s="200">
        <f t="shared" si="6"/>
        <v>0</v>
      </c>
      <c r="Z38" s="200">
        <f t="shared" si="7"/>
        <v>0</v>
      </c>
      <c r="AA38" s="200">
        <f t="shared" si="8"/>
        <v>0</v>
      </c>
      <c r="AB38" s="200">
        <f t="shared" si="9"/>
        <v>0</v>
      </c>
      <c r="AC38" s="200">
        <f t="shared" si="10"/>
        <v>0</v>
      </c>
      <c r="AD38" s="200">
        <f t="shared" si="11"/>
        <v>0</v>
      </c>
      <c r="AE38" s="201">
        <f t="shared" si="12"/>
        <v>0</v>
      </c>
      <c r="AF38" s="202">
        <f t="shared" si="13"/>
        <v>0</v>
      </c>
      <c r="AG38" s="202">
        <f t="shared" si="14"/>
        <v>0</v>
      </c>
    </row>
    <row r="39" spans="2:33" s="126" customFormat="1" ht="15" customHeight="1" x14ac:dyDescent="0.2">
      <c r="B39" s="195"/>
      <c r="C39" s="195"/>
      <c r="D39" s="198"/>
      <c r="E39" s="197"/>
      <c r="F39" s="215"/>
      <c r="G39" s="197"/>
      <c r="H39" s="198"/>
      <c r="I39" s="198"/>
      <c r="J39" s="198"/>
      <c r="K39" s="198"/>
      <c r="L39" s="198"/>
      <c r="M39" s="216"/>
      <c r="N39" s="216"/>
      <c r="O39" s="216"/>
      <c r="P39" s="216"/>
      <c r="Q39" s="216"/>
      <c r="R39" s="216"/>
      <c r="S39" s="216"/>
      <c r="T39" s="217">
        <f t="shared" si="1"/>
        <v>0</v>
      </c>
      <c r="U39" s="218" t="e">
        <f t="shared" si="2"/>
        <v>#DIV/0!</v>
      </c>
      <c r="V39" s="200">
        <f t="shared" si="3"/>
        <v>0</v>
      </c>
      <c r="W39" s="200">
        <f t="shared" si="4"/>
        <v>0</v>
      </c>
      <c r="X39" s="200">
        <f t="shared" si="5"/>
        <v>0</v>
      </c>
      <c r="Y39" s="200">
        <f t="shared" si="6"/>
        <v>0</v>
      </c>
      <c r="Z39" s="200">
        <f t="shared" si="7"/>
        <v>0</v>
      </c>
      <c r="AA39" s="200">
        <f t="shared" si="8"/>
        <v>0</v>
      </c>
      <c r="AB39" s="200">
        <f t="shared" si="9"/>
        <v>0</v>
      </c>
      <c r="AC39" s="200">
        <f t="shared" si="10"/>
        <v>0</v>
      </c>
      <c r="AD39" s="200">
        <f t="shared" si="11"/>
        <v>0</v>
      </c>
      <c r="AE39" s="201">
        <f t="shared" si="12"/>
        <v>0</v>
      </c>
      <c r="AF39" s="202">
        <f t="shared" si="13"/>
        <v>0</v>
      </c>
      <c r="AG39" s="202">
        <f t="shared" si="14"/>
        <v>0</v>
      </c>
    </row>
    <row r="40" spans="2:33" s="126" customFormat="1" ht="15" hidden="1" customHeight="1" x14ac:dyDescent="0.2">
      <c r="B40" s="195"/>
      <c r="C40" s="195"/>
      <c r="D40" s="198"/>
      <c r="E40" s="197"/>
      <c r="F40" s="215"/>
      <c r="G40" s="197"/>
      <c r="H40" s="198"/>
      <c r="I40" s="198"/>
      <c r="J40" s="198"/>
      <c r="K40" s="198"/>
      <c r="L40" s="198"/>
      <c r="M40" s="216"/>
      <c r="N40" s="216"/>
      <c r="O40" s="216"/>
      <c r="P40" s="216"/>
      <c r="Q40" s="216"/>
      <c r="R40" s="216"/>
      <c r="S40" s="216"/>
      <c r="T40" s="217">
        <f t="shared" si="1"/>
        <v>0</v>
      </c>
      <c r="U40" s="218" t="e">
        <f t="shared" si="2"/>
        <v>#DIV/0!</v>
      </c>
      <c r="V40" s="200">
        <f t="shared" si="3"/>
        <v>0</v>
      </c>
      <c r="W40" s="200">
        <f t="shared" si="4"/>
        <v>0</v>
      </c>
      <c r="X40" s="200">
        <f t="shared" si="5"/>
        <v>0</v>
      </c>
      <c r="Y40" s="200">
        <f t="shared" si="6"/>
        <v>0</v>
      </c>
      <c r="Z40" s="200">
        <f t="shared" si="7"/>
        <v>0</v>
      </c>
      <c r="AA40" s="200">
        <f t="shared" si="8"/>
        <v>0</v>
      </c>
      <c r="AB40" s="200">
        <f t="shared" si="9"/>
        <v>0</v>
      </c>
      <c r="AC40" s="200">
        <f t="shared" si="10"/>
        <v>0</v>
      </c>
      <c r="AD40" s="200">
        <f t="shared" si="11"/>
        <v>0</v>
      </c>
      <c r="AE40" s="201">
        <f t="shared" si="12"/>
        <v>0</v>
      </c>
      <c r="AF40" s="202">
        <f t="shared" si="13"/>
        <v>0</v>
      </c>
      <c r="AG40" s="202">
        <f t="shared" si="14"/>
        <v>0</v>
      </c>
    </row>
    <row r="41" spans="2:33" s="126" customFormat="1" ht="15" hidden="1" customHeight="1" x14ac:dyDescent="0.2">
      <c r="B41" s="195"/>
      <c r="C41" s="195"/>
      <c r="D41" s="198"/>
      <c r="E41" s="197"/>
      <c r="F41" s="215"/>
      <c r="G41" s="197"/>
      <c r="H41" s="198"/>
      <c r="I41" s="198"/>
      <c r="J41" s="198"/>
      <c r="K41" s="198"/>
      <c r="L41" s="198"/>
      <c r="M41" s="216"/>
      <c r="N41" s="216"/>
      <c r="O41" s="216"/>
      <c r="P41" s="216"/>
      <c r="Q41" s="216"/>
      <c r="R41" s="216"/>
      <c r="S41" s="216"/>
      <c r="T41" s="217">
        <f t="shared" si="1"/>
        <v>0</v>
      </c>
      <c r="U41" s="218" t="e">
        <f t="shared" si="2"/>
        <v>#DIV/0!</v>
      </c>
      <c r="V41" s="200">
        <f t="shared" si="3"/>
        <v>0</v>
      </c>
      <c r="W41" s="200">
        <f t="shared" si="4"/>
        <v>0</v>
      </c>
      <c r="X41" s="200">
        <f t="shared" si="5"/>
        <v>0</v>
      </c>
      <c r="Y41" s="200">
        <f t="shared" si="6"/>
        <v>0</v>
      </c>
      <c r="Z41" s="200">
        <f t="shared" si="7"/>
        <v>0</v>
      </c>
      <c r="AA41" s="200">
        <f t="shared" si="8"/>
        <v>0</v>
      </c>
      <c r="AB41" s="200">
        <f t="shared" si="9"/>
        <v>0</v>
      </c>
      <c r="AC41" s="200">
        <f t="shared" si="10"/>
        <v>0</v>
      </c>
      <c r="AD41" s="200">
        <f t="shared" si="11"/>
        <v>0</v>
      </c>
      <c r="AE41" s="201">
        <f t="shared" si="12"/>
        <v>0</v>
      </c>
      <c r="AF41" s="202">
        <f t="shared" si="13"/>
        <v>0</v>
      </c>
      <c r="AG41" s="202">
        <f t="shared" si="14"/>
        <v>0</v>
      </c>
    </row>
    <row r="42" spans="2:33" s="126" customFormat="1" ht="15" hidden="1" customHeight="1" x14ac:dyDescent="0.2">
      <c r="B42" s="195"/>
      <c r="C42" s="195"/>
      <c r="D42" s="198"/>
      <c r="E42" s="197"/>
      <c r="F42" s="215"/>
      <c r="G42" s="197"/>
      <c r="H42" s="198"/>
      <c r="I42" s="198"/>
      <c r="J42" s="198"/>
      <c r="K42" s="198"/>
      <c r="L42" s="198"/>
      <c r="M42" s="216"/>
      <c r="N42" s="216"/>
      <c r="O42" s="216"/>
      <c r="P42" s="216"/>
      <c r="Q42" s="216"/>
      <c r="R42" s="216"/>
      <c r="S42" s="216"/>
      <c r="T42" s="217">
        <f t="shared" si="1"/>
        <v>0</v>
      </c>
      <c r="U42" s="218" t="e">
        <f t="shared" si="2"/>
        <v>#DIV/0!</v>
      </c>
      <c r="V42" s="200">
        <f t="shared" si="3"/>
        <v>0</v>
      </c>
      <c r="W42" s="200">
        <f t="shared" si="4"/>
        <v>0</v>
      </c>
      <c r="X42" s="200">
        <f t="shared" si="5"/>
        <v>0</v>
      </c>
      <c r="Y42" s="200">
        <f t="shared" si="6"/>
        <v>0</v>
      </c>
      <c r="Z42" s="200">
        <f t="shared" si="7"/>
        <v>0</v>
      </c>
      <c r="AA42" s="200">
        <f t="shared" si="8"/>
        <v>0</v>
      </c>
      <c r="AB42" s="200">
        <f t="shared" si="9"/>
        <v>0</v>
      </c>
      <c r="AC42" s="200">
        <f t="shared" si="10"/>
        <v>0</v>
      </c>
      <c r="AD42" s="200">
        <f t="shared" si="11"/>
        <v>0</v>
      </c>
      <c r="AE42" s="201">
        <f t="shared" si="12"/>
        <v>0</v>
      </c>
      <c r="AF42" s="202">
        <f t="shared" si="13"/>
        <v>0</v>
      </c>
      <c r="AG42" s="202">
        <f t="shared" si="14"/>
        <v>0</v>
      </c>
    </row>
    <row r="43" spans="2:33" s="126" customFormat="1" ht="15" hidden="1" customHeight="1" x14ac:dyDescent="0.2">
      <c r="B43" s="195"/>
      <c r="C43" s="195"/>
      <c r="D43" s="198"/>
      <c r="E43" s="197"/>
      <c r="F43" s="215"/>
      <c r="G43" s="197"/>
      <c r="H43" s="198"/>
      <c r="I43" s="198"/>
      <c r="J43" s="198"/>
      <c r="K43" s="198"/>
      <c r="L43" s="198"/>
      <c r="M43" s="216"/>
      <c r="N43" s="216"/>
      <c r="O43" s="216"/>
      <c r="P43" s="216"/>
      <c r="Q43" s="216"/>
      <c r="R43" s="216"/>
      <c r="S43" s="216"/>
      <c r="T43" s="217">
        <f t="shared" si="1"/>
        <v>0</v>
      </c>
      <c r="U43" s="218" t="e">
        <f t="shared" si="2"/>
        <v>#DIV/0!</v>
      </c>
      <c r="V43" s="200">
        <f t="shared" si="3"/>
        <v>0</v>
      </c>
      <c r="W43" s="200">
        <f t="shared" si="4"/>
        <v>0</v>
      </c>
      <c r="X43" s="200">
        <f t="shared" si="5"/>
        <v>0</v>
      </c>
      <c r="Y43" s="200">
        <f t="shared" si="6"/>
        <v>0</v>
      </c>
      <c r="Z43" s="200">
        <f t="shared" si="7"/>
        <v>0</v>
      </c>
      <c r="AA43" s="200">
        <f t="shared" si="8"/>
        <v>0</v>
      </c>
      <c r="AB43" s="200">
        <f t="shared" si="9"/>
        <v>0</v>
      </c>
      <c r="AC43" s="200">
        <f t="shared" si="10"/>
        <v>0</v>
      </c>
      <c r="AD43" s="200">
        <f t="shared" si="11"/>
        <v>0</v>
      </c>
      <c r="AE43" s="201">
        <f t="shared" si="12"/>
        <v>0</v>
      </c>
      <c r="AF43" s="202">
        <f t="shared" si="13"/>
        <v>0</v>
      </c>
      <c r="AG43" s="202">
        <f t="shared" si="14"/>
        <v>0</v>
      </c>
    </row>
    <row r="44" spans="2:33" s="126" customFormat="1" ht="15" hidden="1" customHeight="1" x14ac:dyDescent="0.2">
      <c r="B44" s="195"/>
      <c r="C44" s="195"/>
      <c r="D44" s="198"/>
      <c r="E44" s="197"/>
      <c r="F44" s="215"/>
      <c r="G44" s="197"/>
      <c r="H44" s="198"/>
      <c r="I44" s="198"/>
      <c r="J44" s="198"/>
      <c r="K44" s="198"/>
      <c r="L44" s="198"/>
      <c r="M44" s="216"/>
      <c r="N44" s="216"/>
      <c r="O44" s="216"/>
      <c r="P44" s="216"/>
      <c r="Q44" s="216"/>
      <c r="R44" s="216"/>
      <c r="S44" s="216"/>
      <c r="T44" s="217">
        <f t="shared" si="1"/>
        <v>0</v>
      </c>
      <c r="U44" s="218" t="e">
        <f t="shared" si="2"/>
        <v>#DIV/0!</v>
      </c>
      <c r="V44" s="200">
        <f t="shared" si="3"/>
        <v>0</v>
      </c>
      <c r="W44" s="200">
        <f t="shared" si="4"/>
        <v>0</v>
      </c>
      <c r="X44" s="200">
        <f t="shared" si="5"/>
        <v>0</v>
      </c>
      <c r="Y44" s="200">
        <f t="shared" si="6"/>
        <v>0</v>
      </c>
      <c r="Z44" s="200">
        <f t="shared" si="7"/>
        <v>0</v>
      </c>
      <c r="AA44" s="200">
        <f t="shared" si="8"/>
        <v>0</v>
      </c>
      <c r="AB44" s="200">
        <f t="shared" si="9"/>
        <v>0</v>
      </c>
      <c r="AC44" s="200">
        <f t="shared" si="10"/>
        <v>0</v>
      </c>
      <c r="AD44" s="200">
        <f t="shared" si="11"/>
        <v>0</v>
      </c>
      <c r="AE44" s="201">
        <f t="shared" si="12"/>
        <v>0</v>
      </c>
      <c r="AF44" s="202">
        <f t="shared" si="13"/>
        <v>0</v>
      </c>
      <c r="AG44" s="202">
        <f t="shared" si="14"/>
        <v>0</v>
      </c>
    </row>
    <row r="45" spans="2:33" s="126" customFormat="1" ht="15" hidden="1" customHeight="1" x14ac:dyDescent="0.2">
      <c r="B45" s="195"/>
      <c r="C45" s="195"/>
      <c r="D45" s="198"/>
      <c r="E45" s="197"/>
      <c r="F45" s="215"/>
      <c r="G45" s="197"/>
      <c r="H45" s="198"/>
      <c r="I45" s="198"/>
      <c r="J45" s="198"/>
      <c r="K45" s="198"/>
      <c r="L45" s="198"/>
      <c r="M45" s="216"/>
      <c r="N45" s="216"/>
      <c r="O45" s="216"/>
      <c r="P45" s="216"/>
      <c r="Q45" s="216"/>
      <c r="R45" s="216"/>
      <c r="S45" s="216"/>
      <c r="T45" s="217">
        <f t="shared" si="1"/>
        <v>0</v>
      </c>
      <c r="U45" s="218" t="e">
        <f t="shared" si="2"/>
        <v>#DIV/0!</v>
      </c>
      <c r="V45" s="200">
        <f t="shared" si="3"/>
        <v>0</v>
      </c>
      <c r="W45" s="200">
        <f t="shared" si="4"/>
        <v>0</v>
      </c>
      <c r="X45" s="200">
        <f t="shared" si="5"/>
        <v>0</v>
      </c>
      <c r="Y45" s="200">
        <f t="shared" si="6"/>
        <v>0</v>
      </c>
      <c r="Z45" s="200">
        <f t="shared" si="7"/>
        <v>0</v>
      </c>
      <c r="AA45" s="200">
        <f t="shared" si="8"/>
        <v>0</v>
      </c>
      <c r="AB45" s="200">
        <f t="shared" si="9"/>
        <v>0</v>
      </c>
      <c r="AC45" s="200">
        <f t="shared" si="10"/>
        <v>0</v>
      </c>
      <c r="AD45" s="200">
        <f t="shared" si="11"/>
        <v>0</v>
      </c>
      <c r="AE45" s="201">
        <f t="shared" si="12"/>
        <v>0</v>
      </c>
      <c r="AF45" s="202">
        <f t="shared" si="13"/>
        <v>0</v>
      </c>
      <c r="AG45" s="202">
        <f t="shared" si="14"/>
        <v>0</v>
      </c>
    </row>
    <row r="46" spans="2:33" s="126" customFormat="1" ht="15" hidden="1" customHeight="1" x14ac:dyDescent="0.2">
      <c r="B46" s="195"/>
      <c r="C46" s="195"/>
      <c r="D46" s="198"/>
      <c r="E46" s="197"/>
      <c r="F46" s="215"/>
      <c r="G46" s="197"/>
      <c r="H46" s="198"/>
      <c r="I46" s="198"/>
      <c r="J46" s="198"/>
      <c r="K46" s="198"/>
      <c r="L46" s="198"/>
      <c r="M46" s="216"/>
      <c r="N46" s="216"/>
      <c r="O46" s="216"/>
      <c r="P46" s="216"/>
      <c r="Q46" s="216"/>
      <c r="R46" s="216"/>
      <c r="S46" s="216"/>
      <c r="T46" s="217">
        <f t="shared" si="1"/>
        <v>0</v>
      </c>
      <c r="U46" s="218" t="e">
        <f t="shared" si="2"/>
        <v>#DIV/0!</v>
      </c>
      <c r="V46" s="200">
        <f t="shared" si="3"/>
        <v>0</v>
      </c>
      <c r="W46" s="200">
        <f t="shared" si="4"/>
        <v>0</v>
      </c>
      <c r="X46" s="200">
        <f t="shared" si="5"/>
        <v>0</v>
      </c>
      <c r="Y46" s="200">
        <f t="shared" si="6"/>
        <v>0</v>
      </c>
      <c r="Z46" s="200">
        <f t="shared" si="7"/>
        <v>0</v>
      </c>
      <c r="AA46" s="200">
        <f t="shared" si="8"/>
        <v>0</v>
      </c>
      <c r="AB46" s="200">
        <f t="shared" si="9"/>
        <v>0</v>
      </c>
      <c r="AC46" s="200">
        <f t="shared" si="10"/>
        <v>0</v>
      </c>
      <c r="AD46" s="200">
        <f t="shared" si="11"/>
        <v>0</v>
      </c>
      <c r="AE46" s="201">
        <f t="shared" si="12"/>
        <v>0</v>
      </c>
      <c r="AF46" s="202">
        <f t="shared" si="13"/>
        <v>0</v>
      </c>
      <c r="AG46" s="202">
        <f t="shared" si="14"/>
        <v>0</v>
      </c>
    </row>
    <row r="47" spans="2:33" s="126" customFormat="1" ht="15" hidden="1" customHeight="1" x14ac:dyDescent="0.2">
      <c r="B47" s="195"/>
      <c r="C47" s="195"/>
      <c r="D47" s="198"/>
      <c r="E47" s="197"/>
      <c r="F47" s="215"/>
      <c r="G47" s="197"/>
      <c r="H47" s="198"/>
      <c r="I47" s="198"/>
      <c r="J47" s="198"/>
      <c r="K47" s="198"/>
      <c r="L47" s="198"/>
      <c r="M47" s="216"/>
      <c r="N47" s="216"/>
      <c r="O47" s="216"/>
      <c r="P47" s="216"/>
      <c r="Q47" s="216"/>
      <c r="R47" s="216"/>
      <c r="S47" s="216"/>
      <c r="T47" s="217">
        <f t="shared" si="1"/>
        <v>0</v>
      </c>
      <c r="U47" s="218" t="e">
        <f t="shared" si="2"/>
        <v>#DIV/0!</v>
      </c>
      <c r="V47" s="200">
        <f t="shared" si="3"/>
        <v>0</v>
      </c>
      <c r="W47" s="200">
        <f t="shared" si="4"/>
        <v>0</v>
      </c>
      <c r="X47" s="200">
        <f t="shared" si="5"/>
        <v>0</v>
      </c>
      <c r="Y47" s="200">
        <f t="shared" si="6"/>
        <v>0</v>
      </c>
      <c r="Z47" s="200">
        <f t="shared" si="7"/>
        <v>0</v>
      </c>
      <c r="AA47" s="200">
        <f t="shared" si="8"/>
        <v>0</v>
      </c>
      <c r="AB47" s="200">
        <f t="shared" si="9"/>
        <v>0</v>
      </c>
      <c r="AC47" s="200">
        <f t="shared" si="10"/>
        <v>0</v>
      </c>
      <c r="AD47" s="200">
        <f t="shared" si="11"/>
        <v>0</v>
      </c>
      <c r="AE47" s="201">
        <f t="shared" si="12"/>
        <v>0</v>
      </c>
      <c r="AF47" s="202">
        <f t="shared" si="13"/>
        <v>0</v>
      </c>
      <c r="AG47" s="202">
        <f t="shared" si="14"/>
        <v>0</v>
      </c>
    </row>
    <row r="48" spans="2:33" s="126" customFormat="1" ht="15" hidden="1" customHeight="1" x14ac:dyDescent="0.2">
      <c r="B48" s="195"/>
      <c r="C48" s="195"/>
      <c r="D48" s="198"/>
      <c r="E48" s="197"/>
      <c r="F48" s="215"/>
      <c r="G48" s="197"/>
      <c r="H48" s="198"/>
      <c r="I48" s="198"/>
      <c r="J48" s="198"/>
      <c r="K48" s="198"/>
      <c r="L48" s="198"/>
      <c r="M48" s="216"/>
      <c r="N48" s="216"/>
      <c r="O48" s="216"/>
      <c r="P48" s="216"/>
      <c r="Q48" s="216"/>
      <c r="R48" s="216"/>
      <c r="S48" s="216"/>
      <c r="T48" s="217">
        <f t="shared" si="1"/>
        <v>0</v>
      </c>
      <c r="U48" s="218" t="e">
        <f t="shared" si="2"/>
        <v>#DIV/0!</v>
      </c>
      <c r="V48" s="200">
        <f t="shared" si="3"/>
        <v>0</v>
      </c>
      <c r="W48" s="200">
        <f t="shared" si="4"/>
        <v>0</v>
      </c>
      <c r="X48" s="200">
        <f t="shared" si="5"/>
        <v>0</v>
      </c>
      <c r="Y48" s="200">
        <f t="shared" si="6"/>
        <v>0</v>
      </c>
      <c r="Z48" s="200">
        <f t="shared" si="7"/>
        <v>0</v>
      </c>
      <c r="AA48" s="200">
        <f t="shared" si="8"/>
        <v>0</v>
      </c>
      <c r="AB48" s="200">
        <f t="shared" si="9"/>
        <v>0</v>
      </c>
      <c r="AC48" s="200">
        <f t="shared" si="10"/>
        <v>0</v>
      </c>
      <c r="AD48" s="200">
        <f t="shared" si="11"/>
        <v>0</v>
      </c>
      <c r="AE48" s="201">
        <f t="shared" si="12"/>
        <v>0</v>
      </c>
      <c r="AF48" s="202">
        <f t="shared" si="13"/>
        <v>0</v>
      </c>
      <c r="AG48" s="202">
        <f t="shared" si="14"/>
        <v>0</v>
      </c>
    </row>
    <row r="49" spans="2:33" s="126" customFormat="1" ht="15" hidden="1" customHeight="1" x14ac:dyDescent="0.2">
      <c r="B49" s="195"/>
      <c r="C49" s="195"/>
      <c r="D49" s="198"/>
      <c r="E49" s="197"/>
      <c r="F49" s="215"/>
      <c r="G49" s="219"/>
      <c r="H49" s="198"/>
      <c r="I49" s="198"/>
      <c r="J49" s="198"/>
      <c r="K49" s="198"/>
      <c r="L49" s="198"/>
      <c r="M49" s="216"/>
      <c r="N49" s="216"/>
      <c r="O49" s="216"/>
      <c r="P49" s="216"/>
      <c r="Q49" s="216"/>
      <c r="R49" s="216"/>
      <c r="S49" s="216"/>
      <c r="T49" s="217">
        <f t="shared" si="1"/>
        <v>0</v>
      </c>
      <c r="U49" s="218" t="e">
        <f t="shared" si="2"/>
        <v>#DIV/0!</v>
      </c>
      <c r="V49" s="200">
        <f t="shared" si="3"/>
        <v>0</v>
      </c>
      <c r="W49" s="200">
        <f t="shared" si="4"/>
        <v>0</v>
      </c>
      <c r="X49" s="200">
        <f t="shared" si="5"/>
        <v>0</v>
      </c>
      <c r="Y49" s="200">
        <f t="shared" si="6"/>
        <v>0</v>
      </c>
      <c r="Z49" s="200">
        <f t="shared" si="7"/>
        <v>0</v>
      </c>
      <c r="AA49" s="200">
        <f t="shared" si="8"/>
        <v>0</v>
      </c>
      <c r="AB49" s="200">
        <f t="shared" si="9"/>
        <v>0</v>
      </c>
      <c r="AC49" s="200">
        <f t="shared" si="10"/>
        <v>0</v>
      </c>
      <c r="AD49" s="200">
        <f t="shared" si="11"/>
        <v>0</v>
      </c>
      <c r="AE49" s="201">
        <f t="shared" si="12"/>
        <v>0</v>
      </c>
      <c r="AF49" s="202">
        <f t="shared" si="13"/>
        <v>0</v>
      </c>
      <c r="AG49" s="202">
        <f t="shared" si="14"/>
        <v>0</v>
      </c>
    </row>
    <row r="50" spans="2:33" s="126" customFormat="1" ht="15" hidden="1" customHeight="1" x14ac:dyDescent="0.2">
      <c r="B50" s="195"/>
      <c r="C50" s="195"/>
      <c r="D50" s="198"/>
      <c r="E50" s="197"/>
      <c r="F50" s="215"/>
      <c r="G50" s="219"/>
      <c r="H50" s="198"/>
      <c r="I50" s="198"/>
      <c r="J50" s="198"/>
      <c r="K50" s="198"/>
      <c r="L50" s="198"/>
      <c r="M50" s="216"/>
      <c r="N50" s="216"/>
      <c r="O50" s="216"/>
      <c r="P50" s="216"/>
      <c r="Q50" s="216"/>
      <c r="R50" s="216"/>
      <c r="S50" s="216"/>
      <c r="T50" s="217">
        <f t="shared" si="1"/>
        <v>0</v>
      </c>
      <c r="U50" s="218" t="e">
        <f t="shared" si="2"/>
        <v>#DIV/0!</v>
      </c>
      <c r="V50" s="200">
        <f t="shared" si="3"/>
        <v>0</v>
      </c>
      <c r="W50" s="200">
        <f t="shared" si="4"/>
        <v>0</v>
      </c>
      <c r="X50" s="200">
        <f t="shared" si="5"/>
        <v>0</v>
      </c>
      <c r="Y50" s="200">
        <f t="shared" si="6"/>
        <v>0</v>
      </c>
      <c r="Z50" s="200">
        <f t="shared" si="7"/>
        <v>0</v>
      </c>
      <c r="AA50" s="200">
        <f t="shared" si="8"/>
        <v>0</v>
      </c>
      <c r="AB50" s="200">
        <f t="shared" si="9"/>
        <v>0</v>
      </c>
      <c r="AC50" s="200">
        <f t="shared" si="10"/>
        <v>0</v>
      </c>
      <c r="AD50" s="200">
        <f t="shared" si="11"/>
        <v>0</v>
      </c>
      <c r="AE50" s="201">
        <f t="shared" si="12"/>
        <v>0</v>
      </c>
      <c r="AF50" s="202">
        <f t="shared" si="13"/>
        <v>0</v>
      </c>
      <c r="AG50" s="202">
        <f t="shared" si="14"/>
        <v>0</v>
      </c>
    </row>
    <row r="51" spans="2:33" s="126" customFormat="1" ht="15" hidden="1" customHeight="1" x14ac:dyDescent="0.2">
      <c r="B51" s="195"/>
      <c r="C51" s="195"/>
      <c r="D51" s="198"/>
      <c r="E51" s="197"/>
      <c r="F51" s="215"/>
      <c r="G51" s="219"/>
      <c r="H51" s="198"/>
      <c r="I51" s="198"/>
      <c r="J51" s="198"/>
      <c r="K51" s="198"/>
      <c r="L51" s="198"/>
      <c r="M51" s="216"/>
      <c r="N51" s="216"/>
      <c r="O51" s="216"/>
      <c r="P51" s="216"/>
      <c r="Q51" s="216"/>
      <c r="R51" s="216"/>
      <c r="S51" s="216"/>
      <c r="T51" s="217">
        <f t="shared" si="1"/>
        <v>0</v>
      </c>
      <c r="U51" s="218" t="e">
        <f t="shared" si="2"/>
        <v>#DIV/0!</v>
      </c>
      <c r="V51" s="200">
        <f t="shared" si="3"/>
        <v>0</v>
      </c>
      <c r="W51" s="200">
        <f t="shared" si="4"/>
        <v>0</v>
      </c>
      <c r="X51" s="200">
        <f t="shared" si="5"/>
        <v>0</v>
      </c>
      <c r="Y51" s="200">
        <f t="shared" si="6"/>
        <v>0</v>
      </c>
      <c r="Z51" s="200">
        <f t="shared" si="7"/>
        <v>0</v>
      </c>
      <c r="AA51" s="200">
        <f t="shared" si="8"/>
        <v>0</v>
      </c>
      <c r="AB51" s="200">
        <f t="shared" si="9"/>
        <v>0</v>
      </c>
      <c r="AC51" s="200">
        <f t="shared" si="10"/>
        <v>0</v>
      </c>
      <c r="AD51" s="200">
        <f t="shared" si="11"/>
        <v>0</v>
      </c>
      <c r="AE51" s="201">
        <f t="shared" si="12"/>
        <v>0</v>
      </c>
      <c r="AF51" s="202">
        <f t="shared" si="13"/>
        <v>0</v>
      </c>
      <c r="AG51" s="202">
        <f t="shared" si="14"/>
        <v>0</v>
      </c>
    </row>
    <row r="52" spans="2:33" s="126" customFormat="1" ht="15" hidden="1" customHeight="1" x14ac:dyDescent="0.2">
      <c r="B52" s="195"/>
      <c r="C52" s="195"/>
      <c r="D52" s="198"/>
      <c r="E52" s="197"/>
      <c r="F52" s="215"/>
      <c r="G52" s="219"/>
      <c r="H52" s="198"/>
      <c r="I52" s="198"/>
      <c r="J52" s="198"/>
      <c r="K52" s="198"/>
      <c r="L52" s="198"/>
      <c r="M52" s="216"/>
      <c r="N52" s="216"/>
      <c r="O52" s="216"/>
      <c r="P52" s="216"/>
      <c r="Q52" s="216"/>
      <c r="R52" s="216"/>
      <c r="S52" s="216"/>
      <c r="T52" s="217">
        <f t="shared" si="1"/>
        <v>0</v>
      </c>
      <c r="U52" s="218" t="e">
        <f t="shared" si="2"/>
        <v>#DIV/0!</v>
      </c>
      <c r="V52" s="200">
        <f t="shared" si="3"/>
        <v>0</v>
      </c>
      <c r="W52" s="200">
        <f t="shared" si="4"/>
        <v>0</v>
      </c>
      <c r="X52" s="200">
        <f t="shared" si="5"/>
        <v>0</v>
      </c>
      <c r="Y52" s="200">
        <f t="shared" si="6"/>
        <v>0</v>
      </c>
      <c r="Z52" s="200">
        <f t="shared" si="7"/>
        <v>0</v>
      </c>
      <c r="AA52" s="200">
        <f t="shared" si="8"/>
        <v>0</v>
      </c>
      <c r="AB52" s="200">
        <f t="shared" si="9"/>
        <v>0</v>
      </c>
      <c r="AC52" s="200">
        <f t="shared" si="10"/>
        <v>0</v>
      </c>
      <c r="AD52" s="200">
        <f t="shared" si="11"/>
        <v>0</v>
      </c>
      <c r="AE52" s="201">
        <f t="shared" si="12"/>
        <v>0</v>
      </c>
      <c r="AF52" s="202">
        <f t="shared" si="13"/>
        <v>0</v>
      </c>
      <c r="AG52" s="202">
        <f t="shared" si="14"/>
        <v>0</v>
      </c>
    </row>
    <row r="53" spans="2:33" s="126" customFormat="1" ht="15" hidden="1" customHeight="1" x14ac:dyDescent="0.2">
      <c r="B53" s="195"/>
      <c r="C53" s="195"/>
      <c r="D53" s="198"/>
      <c r="E53" s="197"/>
      <c r="F53" s="215"/>
      <c r="G53" s="219"/>
      <c r="H53" s="198"/>
      <c r="I53" s="198"/>
      <c r="J53" s="198"/>
      <c r="K53" s="198"/>
      <c r="L53" s="198"/>
      <c r="M53" s="216"/>
      <c r="N53" s="216"/>
      <c r="O53" s="216"/>
      <c r="P53" s="216"/>
      <c r="Q53" s="216"/>
      <c r="R53" s="216"/>
      <c r="S53" s="216"/>
      <c r="T53" s="217">
        <f t="shared" si="1"/>
        <v>0</v>
      </c>
      <c r="U53" s="218" t="e">
        <f t="shared" si="2"/>
        <v>#DIV/0!</v>
      </c>
      <c r="V53" s="200">
        <f t="shared" si="3"/>
        <v>0</v>
      </c>
      <c r="W53" s="200">
        <f t="shared" si="4"/>
        <v>0</v>
      </c>
      <c r="X53" s="200">
        <f t="shared" si="5"/>
        <v>0</v>
      </c>
      <c r="Y53" s="200">
        <f t="shared" si="6"/>
        <v>0</v>
      </c>
      <c r="Z53" s="200">
        <f t="shared" si="7"/>
        <v>0</v>
      </c>
      <c r="AA53" s="200">
        <f t="shared" si="8"/>
        <v>0</v>
      </c>
      <c r="AB53" s="200">
        <f t="shared" si="9"/>
        <v>0</v>
      </c>
      <c r="AC53" s="200">
        <f t="shared" si="10"/>
        <v>0</v>
      </c>
      <c r="AD53" s="200">
        <f t="shared" si="11"/>
        <v>0</v>
      </c>
      <c r="AE53" s="201">
        <f t="shared" si="12"/>
        <v>0</v>
      </c>
      <c r="AF53" s="202">
        <f t="shared" si="13"/>
        <v>0</v>
      </c>
      <c r="AG53" s="202">
        <f t="shared" si="14"/>
        <v>0</v>
      </c>
    </row>
    <row r="54" spans="2:33" s="126" customFormat="1" ht="15" hidden="1" customHeight="1" x14ac:dyDescent="0.2">
      <c r="B54" s="195"/>
      <c r="C54" s="195"/>
      <c r="D54" s="198"/>
      <c r="E54" s="197"/>
      <c r="F54" s="215"/>
      <c r="G54" s="219"/>
      <c r="H54" s="198"/>
      <c r="I54" s="198"/>
      <c r="J54" s="198"/>
      <c r="K54" s="198"/>
      <c r="L54" s="198"/>
      <c r="M54" s="216"/>
      <c r="N54" s="216"/>
      <c r="O54" s="216"/>
      <c r="P54" s="216"/>
      <c r="Q54" s="216"/>
      <c r="R54" s="216"/>
      <c r="S54" s="216"/>
      <c r="T54" s="217">
        <f t="shared" si="1"/>
        <v>0</v>
      </c>
      <c r="U54" s="218" t="e">
        <f t="shared" si="2"/>
        <v>#DIV/0!</v>
      </c>
      <c r="V54" s="200">
        <f t="shared" si="3"/>
        <v>0</v>
      </c>
      <c r="W54" s="200">
        <f t="shared" si="4"/>
        <v>0</v>
      </c>
      <c r="X54" s="200">
        <f t="shared" si="5"/>
        <v>0</v>
      </c>
      <c r="Y54" s="200">
        <f t="shared" si="6"/>
        <v>0</v>
      </c>
      <c r="Z54" s="200">
        <f t="shared" si="7"/>
        <v>0</v>
      </c>
      <c r="AA54" s="200">
        <f t="shared" si="8"/>
        <v>0</v>
      </c>
      <c r="AB54" s="200">
        <f t="shared" si="9"/>
        <v>0</v>
      </c>
      <c r="AC54" s="200">
        <f t="shared" si="10"/>
        <v>0</v>
      </c>
      <c r="AD54" s="200">
        <f t="shared" si="11"/>
        <v>0</v>
      </c>
      <c r="AE54" s="201">
        <f t="shared" si="12"/>
        <v>0</v>
      </c>
      <c r="AF54" s="202">
        <f t="shared" si="13"/>
        <v>0</v>
      </c>
      <c r="AG54" s="202">
        <f t="shared" si="14"/>
        <v>0</v>
      </c>
    </row>
    <row r="55" spans="2:33" s="126" customFormat="1" ht="15" hidden="1" customHeight="1" x14ac:dyDescent="0.2">
      <c r="B55" s="195"/>
      <c r="C55" s="195"/>
      <c r="D55" s="198"/>
      <c r="E55" s="197"/>
      <c r="F55" s="215"/>
      <c r="G55" s="219"/>
      <c r="H55" s="198"/>
      <c r="I55" s="198"/>
      <c r="J55" s="198"/>
      <c r="K55" s="198"/>
      <c r="L55" s="198"/>
      <c r="M55" s="216"/>
      <c r="N55" s="216"/>
      <c r="O55" s="216"/>
      <c r="P55" s="216"/>
      <c r="Q55" s="216"/>
      <c r="R55" s="216"/>
      <c r="S55" s="216"/>
      <c r="T55" s="217">
        <f t="shared" si="1"/>
        <v>0</v>
      </c>
      <c r="U55" s="218" t="e">
        <f t="shared" si="2"/>
        <v>#DIV/0!</v>
      </c>
      <c r="V55" s="200">
        <f t="shared" si="3"/>
        <v>0</v>
      </c>
      <c r="W55" s="200">
        <f t="shared" si="4"/>
        <v>0</v>
      </c>
      <c r="X55" s="200">
        <f t="shared" si="5"/>
        <v>0</v>
      </c>
      <c r="Y55" s="200">
        <f t="shared" si="6"/>
        <v>0</v>
      </c>
      <c r="Z55" s="200">
        <f t="shared" si="7"/>
        <v>0</v>
      </c>
      <c r="AA55" s="200">
        <f t="shared" si="8"/>
        <v>0</v>
      </c>
      <c r="AB55" s="200">
        <f t="shared" si="9"/>
        <v>0</v>
      </c>
      <c r="AC55" s="200">
        <f t="shared" si="10"/>
        <v>0</v>
      </c>
      <c r="AD55" s="200">
        <f t="shared" si="11"/>
        <v>0</v>
      </c>
      <c r="AE55" s="201">
        <f t="shared" si="12"/>
        <v>0</v>
      </c>
      <c r="AF55" s="202">
        <f t="shared" si="13"/>
        <v>0</v>
      </c>
      <c r="AG55" s="202">
        <f t="shared" si="14"/>
        <v>0</v>
      </c>
    </row>
    <row r="56" spans="2:33" s="126" customFormat="1" ht="15" hidden="1" customHeight="1" x14ac:dyDescent="0.2">
      <c r="B56" s="195"/>
      <c r="C56" s="195"/>
      <c r="D56" s="198"/>
      <c r="E56" s="197"/>
      <c r="F56" s="215"/>
      <c r="G56" s="219"/>
      <c r="H56" s="198"/>
      <c r="I56" s="198"/>
      <c r="J56" s="198"/>
      <c r="K56" s="198"/>
      <c r="L56" s="198"/>
      <c r="M56" s="216"/>
      <c r="N56" s="216"/>
      <c r="O56" s="216"/>
      <c r="P56" s="216"/>
      <c r="Q56" s="216"/>
      <c r="R56" s="216"/>
      <c r="S56" s="216"/>
      <c r="T56" s="217">
        <f t="shared" si="1"/>
        <v>0</v>
      </c>
      <c r="U56" s="218" t="e">
        <f t="shared" si="2"/>
        <v>#DIV/0!</v>
      </c>
      <c r="V56" s="200">
        <f t="shared" si="3"/>
        <v>0</v>
      </c>
      <c r="W56" s="200">
        <f t="shared" si="4"/>
        <v>0</v>
      </c>
      <c r="X56" s="200">
        <f t="shared" si="5"/>
        <v>0</v>
      </c>
      <c r="Y56" s="200">
        <f t="shared" si="6"/>
        <v>0</v>
      </c>
      <c r="Z56" s="200">
        <f t="shared" si="7"/>
        <v>0</v>
      </c>
      <c r="AA56" s="200">
        <f t="shared" si="8"/>
        <v>0</v>
      </c>
      <c r="AB56" s="200">
        <f t="shared" si="9"/>
        <v>0</v>
      </c>
      <c r="AC56" s="200">
        <f t="shared" si="10"/>
        <v>0</v>
      </c>
      <c r="AD56" s="200">
        <f t="shared" si="11"/>
        <v>0</v>
      </c>
      <c r="AE56" s="201">
        <f t="shared" si="12"/>
        <v>0</v>
      </c>
      <c r="AF56" s="202">
        <f t="shared" si="13"/>
        <v>0</v>
      </c>
      <c r="AG56" s="202">
        <f t="shared" si="14"/>
        <v>0</v>
      </c>
    </row>
    <row r="57" spans="2:33" s="126" customFormat="1" ht="15" hidden="1" customHeight="1" x14ac:dyDescent="0.2">
      <c r="B57" s="195"/>
      <c r="C57" s="195"/>
      <c r="D57" s="198"/>
      <c r="E57" s="197"/>
      <c r="F57" s="215"/>
      <c r="G57" s="219"/>
      <c r="H57" s="198"/>
      <c r="I57" s="198"/>
      <c r="J57" s="198"/>
      <c r="K57" s="198"/>
      <c r="L57" s="198"/>
      <c r="M57" s="216"/>
      <c r="N57" s="216"/>
      <c r="O57" s="216"/>
      <c r="P57" s="216"/>
      <c r="Q57" s="216"/>
      <c r="R57" s="216"/>
      <c r="S57" s="216"/>
      <c r="T57" s="217">
        <f t="shared" si="1"/>
        <v>0</v>
      </c>
      <c r="U57" s="218" t="e">
        <f t="shared" si="2"/>
        <v>#DIV/0!</v>
      </c>
      <c r="V57" s="200">
        <f t="shared" si="3"/>
        <v>0</v>
      </c>
      <c r="W57" s="200">
        <f t="shared" si="4"/>
        <v>0</v>
      </c>
      <c r="X57" s="200">
        <f t="shared" si="5"/>
        <v>0</v>
      </c>
      <c r="Y57" s="200">
        <f t="shared" si="6"/>
        <v>0</v>
      </c>
      <c r="Z57" s="200">
        <f t="shared" si="7"/>
        <v>0</v>
      </c>
      <c r="AA57" s="200">
        <f t="shared" si="8"/>
        <v>0</v>
      </c>
      <c r="AB57" s="200">
        <f t="shared" si="9"/>
        <v>0</v>
      </c>
      <c r="AC57" s="200">
        <f t="shared" si="10"/>
        <v>0</v>
      </c>
      <c r="AD57" s="200">
        <f t="shared" si="11"/>
        <v>0</v>
      </c>
      <c r="AE57" s="201">
        <f t="shared" si="12"/>
        <v>0</v>
      </c>
      <c r="AF57" s="202">
        <f t="shared" si="13"/>
        <v>0</v>
      </c>
      <c r="AG57" s="202">
        <f t="shared" si="14"/>
        <v>0</v>
      </c>
    </row>
    <row r="58" spans="2:33" s="126" customFormat="1" ht="15" hidden="1" customHeight="1" x14ac:dyDescent="0.2">
      <c r="B58" s="195"/>
      <c r="C58" s="195"/>
      <c r="D58" s="198"/>
      <c r="E58" s="197"/>
      <c r="F58" s="215"/>
      <c r="G58" s="219"/>
      <c r="H58" s="198"/>
      <c r="I58" s="198"/>
      <c r="J58" s="198"/>
      <c r="K58" s="198"/>
      <c r="L58" s="198"/>
      <c r="M58" s="216"/>
      <c r="N58" s="216"/>
      <c r="O58" s="216"/>
      <c r="P58" s="216"/>
      <c r="Q58" s="216"/>
      <c r="R58" s="216"/>
      <c r="S58" s="216"/>
      <c r="T58" s="217">
        <f t="shared" si="1"/>
        <v>0</v>
      </c>
      <c r="U58" s="218" t="e">
        <f t="shared" si="2"/>
        <v>#DIV/0!</v>
      </c>
      <c r="V58" s="200">
        <f t="shared" si="3"/>
        <v>0</v>
      </c>
      <c r="W58" s="200">
        <f t="shared" si="4"/>
        <v>0</v>
      </c>
      <c r="X58" s="200">
        <f t="shared" si="5"/>
        <v>0</v>
      </c>
      <c r="Y58" s="200">
        <f t="shared" si="6"/>
        <v>0</v>
      </c>
      <c r="Z58" s="200">
        <f t="shared" si="7"/>
        <v>0</v>
      </c>
      <c r="AA58" s="200">
        <f t="shared" si="8"/>
        <v>0</v>
      </c>
      <c r="AB58" s="200">
        <f t="shared" si="9"/>
        <v>0</v>
      </c>
      <c r="AC58" s="200">
        <f t="shared" si="10"/>
        <v>0</v>
      </c>
      <c r="AD58" s="200">
        <f t="shared" si="11"/>
        <v>0</v>
      </c>
      <c r="AE58" s="201">
        <f t="shared" si="12"/>
        <v>0</v>
      </c>
      <c r="AF58" s="202">
        <f t="shared" si="13"/>
        <v>0</v>
      </c>
      <c r="AG58" s="202">
        <f t="shared" si="14"/>
        <v>0</v>
      </c>
    </row>
    <row r="59" spans="2:33" s="126" customFormat="1" ht="15" hidden="1" customHeight="1" x14ac:dyDescent="0.2">
      <c r="B59" s="195"/>
      <c r="C59" s="195"/>
      <c r="D59" s="198"/>
      <c r="E59" s="197"/>
      <c r="F59" s="215"/>
      <c r="G59" s="219"/>
      <c r="H59" s="198"/>
      <c r="I59" s="198"/>
      <c r="J59" s="198"/>
      <c r="K59" s="198"/>
      <c r="L59" s="198"/>
      <c r="M59" s="216"/>
      <c r="N59" s="216"/>
      <c r="O59" s="216"/>
      <c r="P59" s="216"/>
      <c r="Q59" s="216"/>
      <c r="R59" s="216"/>
      <c r="S59" s="216"/>
      <c r="T59" s="217">
        <f t="shared" si="1"/>
        <v>0</v>
      </c>
      <c r="U59" s="218" t="e">
        <f t="shared" si="2"/>
        <v>#DIV/0!</v>
      </c>
      <c r="V59" s="200">
        <f t="shared" si="3"/>
        <v>0</v>
      </c>
      <c r="W59" s="200">
        <f t="shared" si="4"/>
        <v>0</v>
      </c>
      <c r="X59" s="200">
        <f t="shared" si="5"/>
        <v>0</v>
      </c>
      <c r="Y59" s="200">
        <f t="shared" si="6"/>
        <v>0</v>
      </c>
      <c r="Z59" s="200">
        <f t="shared" si="7"/>
        <v>0</v>
      </c>
      <c r="AA59" s="200">
        <f t="shared" si="8"/>
        <v>0</v>
      </c>
      <c r="AB59" s="200">
        <f t="shared" si="9"/>
        <v>0</v>
      </c>
      <c r="AC59" s="200">
        <f t="shared" si="10"/>
        <v>0</v>
      </c>
      <c r="AD59" s="200">
        <f t="shared" si="11"/>
        <v>0</v>
      </c>
      <c r="AE59" s="201">
        <f t="shared" si="12"/>
        <v>0</v>
      </c>
      <c r="AF59" s="202">
        <f t="shared" si="13"/>
        <v>0</v>
      </c>
      <c r="AG59" s="202">
        <f t="shared" si="14"/>
        <v>0</v>
      </c>
    </row>
    <row r="60" spans="2:33" s="126" customFormat="1" ht="15" hidden="1" customHeight="1" x14ac:dyDescent="0.2">
      <c r="B60" s="195"/>
      <c r="C60" s="195"/>
      <c r="D60" s="198"/>
      <c r="E60" s="197"/>
      <c r="F60" s="215"/>
      <c r="G60" s="219"/>
      <c r="H60" s="198"/>
      <c r="I60" s="198"/>
      <c r="J60" s="198"/>
      <c r="K60" s="198"/>
      <c r="L60" s="198"/>
      <c r="M60" s="216"/>
      <c r="N60" s="216"/>
      <c r="O60" s="216"/>
      <c r="P60" s="216"/>
      <c r="Q60" s="216"/>
      <c r="R60" s="216"/>
      <c r="S60" s="216"/>
      <c r="T60" s="217">
        <f t="shared" si="1"/>
        <v>0</v>
      </c>
      <c r="U60" s="218" t="e">
        <f t="shared" si="2"/>
        <v>#DIV/0!</v>
      </c>
      <c r="V60" s="200">
        <f t="shared" si="3"/>
        <v>0</v>
      </c>
      <c r="W60" s="200">
        <f t="shared" si="4"/>
        <v>0</v>
      </c>
      <c r="X60" s="200">
        <f t="shared" si="5"/>
        <v>0</v>
      </c>
      <c r="Y60" s="200">
        <f t="shared" si="6"/>
        <v>0</v>
      </c>
      <c r="Z60" s="200">
        <f t="shared" si="7"/>
        <v>0</v>
      </c>
      <c r="AA60" s="200">
        <f t="shared" si="8"/>
        <v>0</v>
      </c>
      <c r="AB60" s="200">
        <f t="shared" si="9"/>
        <v>0</v>
      </c>
      <c r="AC60" s="200">
        <f t="shared" si="10"/>
        <v>0</v>
      </c>
      <c r="AD60" s="200">
        <f t="shared" si="11"/>
        <v>0</v>
      </c>
      <c r="AE60" s="201">
        <f t="shared" si="12"/>
        <v>0</v>
      </c>
      <c r="AF60" s="202">
        <f t="shared" si="13"/>
        <v>0</v>
      </c>
      <c r="AG60" s="202">
        <f t="shared" si="14"/>
        <v>0</v>
      </c>
    </row>
    <row r="61" spans="2:33" s="126" customFormat="1" ht="15" hidden="1" customHeight="1" x14ac:dyDescent="0.2">
      <c r="B61" s="195"/>
      <c r="C61" s="195"/>
      <c r="D61" s="198"/>
      <c r="E61" s="197"/>
      <c r="F61" s="215"/>
      <c r="G61" s="219"/>
      <c r="H61" s="198"/>
      <c r="I61" s="198"/>
      <c r="J61" s="198"/>
      <c r="K61" s="198"/>
      <c r="L61" s="198"/>
      <c r="M61" s="216"/>
      <c r="N61" s="216"/>
      <c r="O61" s="216"/>
      <c r="P61" s="216"/>
      <c r="Q61" s="216"/>
      <c r="R61" s="216"/>
      <c r="S61" s="216"/>
      <c r="T61" s="217">
        <f t="shared" si="1"/>
        <v>0</v>
      </c>
      <c r="U61" s="218" t="e">
        <f t="shared" si="2"/>
        <v>#DIV/0!</v>
      </c>
      <c r="V61" s="200">
        <f t="shared" si="3"/>
        <v>0</v>
      </c>
      <c r="W61" s="200">
        <f t="shared" si="4"/>
        <v>0</v>
      </c>
      <c r="X61" s="200">
        <f t="shared" si="5"/>
        <v>0</v>
      </c>
      <c r="Y61" s="200">
        <f t="shared" si="6"/>
        <v>0</v>
      </c>
      <c r="Z61" s="200">
        <f t="shared" si="7"/>
        <v>0</v>
      </c>
      <c r="AA61" s="200">
        <f t="shared" si="8"/>
        <v>0</v>
      </c>
      <c r="AB61" s="200">
        <f t="shared" si="9"/>
        <v>0</v>
      </c>
      <c r="AC61" s="200">
        <f t="shared" si="10"/>
        <v>0</v>
      </c>
      <c r="AD61" s="200">
        <f t="shared" si="11"/>
        <v>0</v>
      </c>
      <c r="AE61" s="201">
        <f t="shared" si="12"/>
        <v>0</v>
      </c>
      <c r="AF61" s="202">
        <f t="shared" si="13"/>
        <v>0</v>
      </c>
      <c r="AG61" s="202">
        <f t="shared" si="14"/>
        <v>0</v>
      </c>
    </row>
    <row r="62" spans="2:33" s="126" customFormat="1" ht="15" hidden="1" customHeight="1" x14ac:dyDescent="0.2">
      <c r="B62" s="196"/>
      <c r="C62" s="196"/>
      <c r="D62" s="198"/>
      <c r="E62" s="197"/>
      <c r="F62" s="215"/>
      <c r="G62" s="219"/>
      <c r="H62" s="198"/>
      <c r="I62" s="198"/>
      <c r="J62" s="198"/>
      <c r="K62" s="198"/>
      <c r="L62" s="198"/>
      <c r="M62" s="216"/>
      <c r="N62" s="216"/>
      <c r="O62" s="216"/>
      <c r="P62" s="216"/>
      <c r="Q62" s="216"/>
      <c r="R62" s="216"/>
      <c r="S62" s="216"/>
      <c r="T62" s="217">
        <f t="shared" si="1"/>
        <v>0</v>
      </c>
      <c r="U62" s="218" t="e">
        <f t="shared" si="2"/>
        <v>#DIV/0!</v>
      </c>
      <c r="V62" s="200">
        <f t="shared" si="3"/>
        <v>0</v>
      </c>
      <c r="W62" s="200">
        <f t="shared" si="4"/>
        <v>0</v>
      </c>
      <c r="X62" s="200">
        <f t="shared" si="5"/>
        <v>0</v>
      </c>
      <c r="Y62" s="200">
        <f t="shared" si="6"/>
        <v>0</v>
      </c>
      <c r="Z62" s="200">
        <f t="shared" si="7"/>
        <v>0</v>
      </c>
      <c r="AA62" s="200">
        <f t="shared" si="8"/>
        <v>0</v>
      </c>
      <c r="AB62" s="200">
        <f t="shared" si="9"/>
        <v>0</v>
      </c>
      <c r="AC62" s="200">
        <f t="shared" si="10"/>
        <v>0</v>
      </c>
      <c r="AD62" s="200">
        <f t="shared" si="11"/>
        <v>0</v>
      </c>
      <c r="AE62" s="201">
        <f t="shared" si="12"/>
        <v>0</v>
      </c>
      <c r="AF62" s="202">
        <f t="shared" si="13"/>
        <v>0</v>
      </c>
      <c r="AG62" s="202">
        <f t="shared" si="14"/>
        <v>0</v>
      </c>
    </row>
    <row r="63" spans="2:33" s="126" customFormat="1" ht="15" hidden="1" customHeight="1" x14ac:dyDescent="0.2">
      <c r="B63" s="196"/>
      <c r="C63" s="196"/>
      <c r="D63" s="198"/>
      <c r="E63" s="197"/>
      <c r="F63" s="215"/>
      <c r="G63" s="219"/>
      <c r="H63" s="198"/>
      <c r="I63" s="198"/>
      <c r="J63" s="198"/>
      <c r="K63" s="198"/>
      <c r="L63" s="198"/>
      <c r="M63" s="216"/>
      <c r="N63" s="216"/>
      <c r="O63" s="216"/>
      <c r="P63" s="216"/>
      <c r="Q63" s="216"/>
      <c r="R63" s="216"/>
      <c r="S63" s="216"/>
      <c r="T63" s="217">
        <f t="shared" si="1"/>
        <v>0</v>
      </c>
      <c r="U63" s="218" t="e">
        <f t="shared" si="2"/>
        <v>#DIV/0!</v>
      </c>
      <c r="V63" s="200">
        <f t="shared" si="3"/>
        <v>0</v>
      </c>
      <c r="W63" s="200">
        <f t="shared" si="4"/>
        <v>0</v>
      </c>
      <c r="X63" s="200">
        <f t="shared" si="5"/>
        <v>0</v>
      </c>
      <c r="Y63" s="200">
        <f t="shared" si="6"/>
        <v>0</v>
      </c>
      <c r="Z63" s="200">
        <f t="shared" si="7"/>
        <v>0</v>
      </c>
      <c r="AA63" s="200">
        <f t="shared" si="8"/>
        <v>0</v>
      </c>
      <c r="AB63" s="200">
        <f t="shared" si="9"/>
        <v>0</v>
      </c>
      <c r="AC63" s="200">
        <f t="shared" si="10"/>
        <v>0</v>
      </c>
      <c r="AD63" s="200">
        <f t="shared" si="11"/>
        <v>0</v>
      </c>
      <c r="AE63" s="201">
        <f t="shared" si="12"/>
        <v>0</v>
      </c>
      <c r="AF63" s="202">
        <f t="shared" si="13"/>
        <v>0</v>
      </c>
      <c r="AG63" s="202">
        <f t="shared" si="14"/>
        <v>0</v>
      </c>
    </row>
    <row r="64" spans="2:33" s="126" customFormat="1" ht="15" hidden="1" customHeight="1" x14ac:dyDescent="0.2">
      <c r="B64" s="195"/>
      <c r="C64" s="195"/>
      <c r="D64" s="198"/>
      <c r="E64" s="197"/>
      <c r="F64" s="215"/>
      <c r="G64" s="219"/>
      <c r="H64" s="198"/>
      <c r="I64" s="198"/>
      <c r="J64" s="198"/>
      <c r="K64" s="198"/>
      <c r="L64" s="198"/>
      <c r="M64" s="216"/>
      <c r="N64" s="216"/>
      <c r="O64" s="216"/>
      <c r="P64" s="216"/>
      <c r="Q64" s="216"/>
      <c r="R64" s="216"/>
      <c r="S64" s="216"/>
      <c r="T64" s="217">
        <f t="shared" si="1"/>
        <v>0</v>
      </c>
      <c r="U64" s="218" t="e">
        <f t="shared" si="2"/>
        <v>#DIV/0!</v>
      </c>
      <c r="V64" s="200">
        <f t="shared" si="3"/>
        <v>0</v>
      </c>
      <c r="W64" s="200">
        <f t="shared" si="4"/>
        <v>0</v>
      </c>
      <c r="X64" s="200">
        <f t="shared" si="5"/>
        <v>0</v>
      </c>
      <c r="Y64" s="200">
        <f t="shared" si="6"/>
        <v>0</v>
      </c>
      <c r="Z64" s="200">
        <f t="shared" si="7"/>
        <v>0</v>
      </c>
      <c r="AA64" s="200">
        <f t="shared" si="8"/>
        <v>0</v>
      </c>
      <c r="AB64" s="200">
        <f t="shared" si="9"/>
        <v>0</v>
      </c>
      <c r="AC64" s="200">
        <f t="shared" si="10"/>
        <v>0</v>
      </c>
      <c r="AD64" s="200">
        <f t="shared" si="11"/>
        <v>0</v>
      </c>
      <c r="AE64" s="201">
        <f t="shared" si="12"/>
        <v>0</v>
      </c>
      <c r="AF64" s="202">
        <f t="shared" si="13"/>
        <v>0</v>
      </c>
      <c r="AG64" s="202">
        <f t="shared" si="14"/>
        <v>0</v>
      </c>
    </row>
    <row r="65" spans="2:33" s="126" customFormat="1" ht="15" hidden="1" customHeight="1" x14ac:dyDescent="0.2">
      <c r="B65" s="195"/>
      <c r="C65" s="195"/>
      <c r="D65" s="198"/>
      <c r="E65" s="197"/>
      <c r="F65" s="215"/>
      <c r="G65" s="219"/>
      <c r="H65" s="198"/>
      <c r="I65" s="198"/>
      <c r="J65" s="198"/>
      <c r="K65" s="198"/>
      <c r="L65" s="198"/>
      <c r="M65" s="216"/>
      <c r="N65" s="216"/>
      <c r="O65" s="216"/>
      <c r="P65" s="216"/>
      <c r="Q65" s="216"/>
      <c r="R65" s="216"/>
      <c r="S65" s="216"/>
      <c r="T65" s="217">
        <f t="shared" si="1"/>
        <v>0</v>
      </c>
      <c r="U65" s="218" t="e">
        <f t="shared" si="2"/>
        <v>#DIV/0!</v>
      </c>
      <c r="V65" s="200">
        <f t="shared" si="3"/>
        <v>0</v>
      </c>
      <c r="W65" s="200">
        <f t="shared" si="4"/>
        <v>0</v>
      </c>
      <c r="X65" s="200">
        <f t="shared" si="5"/>
        <v>0</v>
      </c>
      <c r="Y65" s="200">
        <f t="shared" si="6"/>
        <v>0</v>
      </c>
      <c r="Z65" s="200">
        <f t="shared" si="7"/>
        <v>0</v>
      </c>
      <c r="AA65" s="200">
        <f t="shared" si="8"/>
        <v>0</v>
      </c>
      <c r="AB65" s="200">
        <f t="shared" si="9"/>
        <v>0</v>
      </c>
      <c r="AC65" s="200">
        <f t="shared" si="10"/>
        <v>0</v>
      </c>
      <c r="AD65" s="200">
        <f t="shared" si="11"/>
        <v>0</v>
      </c>
      <c r="AE65" s="201">
        <f t="shared" si="12"/>
        <v>0</v>
      </c>
      <c r="AF65" s="202">
        <f t="shared" si="13"/>
        <v>0</v>
      </c>
      <c r="AG65" s="202">
        <f t="shared" si="14"/>
        <v>0</v>
      </c>
    </row>
    <row r="66" spans="2:33" s="126" customFormat="1" ht="15" hidden="1" customHeight="1" x14ac:dyDescent="0.2">
      <c r="B66" s="195"/>
      <c r="C66" s="195"/>
      <c r="D66" s="198"/>
      <c r="E66" s="197"/>
      <c r="F66" s="215"/>
      <c r="G66" s="219"/>
      <c r="H66" s="198"/>
      <c r="I66" s="198"/>
      <c r="J66" s="198"/>
      <c r="K66" s="198"/>
      <c r="L66" s="198"/>
      <c r="M66" s="216"/>
      <c r="N66" s="216"/>
      <c r="O66" s="216"/>
      <c r="P66" s="216"/>
      <c r="Q66" s="216"/>
      <c r="R66" s="216"/>
      <c r="S66" s="216"/>
      <c r="T66" s="217">
        <f t="shared" si="1"/>
        <v>0</v>
      </c>
      <c r="U66" s="218" t="e">
        <f t="shared" si="2"/>
        <v>#DIV/0!</v>
      </c>
      <c r="V66" s="200">
        <f t="shared" si="3"/>
        <v>0</v>
      </c>
      <c r="W66" s="200">
        <f t="shared" si="4"/>
        <v>0</v>
      </c>
      <c r="X66" s="200">
        <f t="shared" si="5"/>
        <v>0</v>
      </c>
      <c r="Y66" s="200">
        <f t="shared" si="6"/>
        <v>0</v>
      </c>
      <c r="Z66" s="200">
        <f t="shared" si="7"/>
        <v>0</v>
      </c>
      <c r="AA66" s="200">
        <f t="shared" si="8"/>
        <v>0</v>
      </c>
      <c r="AB66" s="200">
        <f t="shared" si="9"/>
        <v>0</v>
      </c>
      <c r="AC66" s="200">
        <f t="shared" si="10"/>
        <v>0</v>
      </c>
      <c r="AD66" s="200">
        <f t="shared" si="11"/>
        <v>0</v>
      </c>
      <c r="AE66" s="201">
        <f t="shared" si="12"/>
        <v>0</v>
      </c>
      <c r="AF66" s="202">
        <f t="shared" si="13"/>
        <v>0</v>
      </c>
      <c r="AG66" s="202">
        <f t="shared" si="14"/>
        <v>0</v>
      </c>
    </row>
    <row r="67" spans="2:33" s="126" customFormat="1" ht="15" hidden="1" customHeight="1" x14ac:dyDescent="0.2">
      <c r="B67" s="195"/>
      <c r="C67" s="195"/>
      <c r="D67" s="198"/>
      <c r="E67" s="197"/>
      <c r="F67" s="215"/>
      <c r="G67" s="219"/>
      <c r="H67" s="198"/>
      <c r="I67" s="198"/>
      <c r="J67" s="198"/>
      <c r="K67" s="198"/>
      <c r="L67" s="198"/>
      <c r="M67" s="216"/>
      <c r="N67" s="216"/>
      <c r="O67" s="216"/>
      <c r="P67" s="216"/>
      <c r="Q67" s="216"/>
      <c r="R67" s="216"/>
      <c r="S67" s="216"/>
      <c r="T67" s="217">
        <f t="shared" si="1"/>
        <v>0</v>
      </c>
      <c r="U67" s="218" t="e">
        <f t="shared" si="2"/>
        <v>#DIV/0!</v>
      </c>
      <c r="V67" s="200">
        <f t="shared" si="3"/>
        <v>0</v>
      </c>
      <c r="W67" s="200">
        <f t="shared" si="4"/>
        <v>0</v>
      </c>
      <c r="X67" s="200">
        <f t="shared" si="5"/>
        <v>0</v>
      </c>
      <c r="Y67" s="200">
        <f t="shared" si="6"/>
        <v>0</v>
      </c>
      <c r="Z67" s="200">
        <f t="shared" si="7"/>
        <v>0</v>
      </c>
      <c r="AA67" s="200">
        <f t="shared" si="8"/>
        <v>0</v>
      </c>
      <c r="AB67" s="200">
        <f t="shared" si="9"/>
        <v>0</v>
      </c>
      <c r="AC67" s="200">
        <f t="shared" si="10"/>
        <v>0</v>
      </c>
      <c r="AD67" s="200">
        <f t="shared" si="11"/>
        <v>0</v>
      </c>
      <c r="AE67" s="201">
        <f t="shared" si="12"/>
        <v>0</v>
      </c>
      <c r="AF67" s="202">
        <f t="shared" si="13"/>
        <v>0</v>
      </c>
      <c r="AG67" s="202">
        <f t="shared" si="14"/>
        <v>0</v>
      </c>
    </row>
    <row r="68" spans="2:33" s="126" customFormat="1" ht="15" hidden="1" customHeight="1" x14ac:dyDescent="0.2">
      <c r="B68" s="195"/>
      <c r="C68" s="195"/>
      <c r="D68" s="198"/>
      <c r="E68" s="197"/>
      <c r="F68" s="215"/>
      <c r="G68" s="219"/>
      <c r="H68" s="198"/>
      <c r="I68" s="198"/>
      <c r="J68" s="198"/>
      <c r="K68" s="198"/>
      <c r="L68" s="198"/>
      <c r="M68" s="216"/>
      <c r="N68" s="216"/>
      <c r="O68" s="216"/>
      <c r="P68" s="216"/>
      <c r="Q68" s="216"/>
      <c r="R68" s="216"/>
      <c r="S68" s="216"/>
      <c r="T68" s="217">
        <f t="shared" si="1"/>
        <v>0</v>
      </c>
      <c r="U68" s="218" t="e">
        <f t="shared" si="2"/>
        <v>#DIV/0!</v>
      </c>
      <c r="V68" s="200">
        <f t="shared" si="3"/>
        <v>0</v>
      </c>
      <c r="W68" s="200">
        <f t="shared" si="4"/>
        <v>0</v>
      </c>
      <c r="X68" s="200">
        <f t="shared" si="5"/>
        <v>0</v>
      </c>
      <c r="Y68" s="200">
        <f t="shared" si="6"/>
        <v>0</v>
      </c>
      <c r="Z68" s="200">
        <f t="shared" si="7"/>
        <v>0</v>
      </c>
      <c r="AA68" s="200">
        <f t="shared" si="8"/>
        <v>0</v>
      </c>
      <c r="AB68" s="200">
        <f t="shared" si="9"/>
        <v>0</v>
      </c>
      <c r="AC68" s="200">
        <f t="shared" si="10"/>
        <v>0</v>
      </c>
      <c r="AD68" s="200">
        <f t="shared" si="11"/>
        <v>0</v>
      </c>
      <c r="AE68" s="201">
        <f t="shared" si="12"/>
        <v>0</v>
      </c>
      <c r="AF68" s="202">
        <f t="shared" si="13"/>
        <v>0</v>
      </c>
      <c r="AG68" s="202">
        <f t="shared" si="14"/>
        <v>0</v>
      </c>
    </row>
    <row r="69" spans="2:33" s="126" customFormat="1" ht="15" hidden="1" customHeight="1" x14ac:dyDescent="0.2">
      <c r="B69" s="195"/>
      <c r="C69" s="195"/>
      <c r="D69" s="198"/>
      <c r="E69" s="197"/>
      <c r="F69" s="215"/>
      <c r="G69" s="219"/>
      <c r="H69" s="198"/>
      <c r="I69" s="198"/>
      <c r="J69" s="198"/>
      <c r="K69" s="198"/>
      <c r="L69" s="198"/>
      <c r="M69" s="216"/>
      <c r="N69" s="216"/>
      <c r="O69" s="216"/>
      <c r="P69" s="216"/>
      <c r="Q69" s="216"/>
      <c r="R69" s="216"/>
      <c r="S69" s="216"/>
      <c r="T69" s="217">
        <f t="shared" si="1"/>
        <v>0</v>
      </c>
      <c r="U69" s="218" t="e">
        <f t="shared" si="2"/>
        <v>#DIV/0!</v>
      </c>
      <c r="V69" s="200">
        <f t="shared" si="3"/>
        <v>0</v>
      </c>
      <c r="W69" s="200">
        <f t="shared" si="4"/>
        <v>0</v>
      </c>
      <c r="X69" s="200">
        <f t="shared" si="5"/>
        <v>0</v>
      </c>
      <c r="Y69" s="200">
        <f t="shared" si="6"/>
        <v>0</v>
      </c>
      <c r="Z69" s="200">
        <f t="shared" si="7"/>
        <v>0</v>
      </c>
      <c r="AA69" s="200">
        <f t="shared" si="8"/>
        <v>0</v>
      </c>
      <c r="AB69" s="200">
        <f t="shared" si="9"/>
        <v>0</v>
      </c>
      <c r="AC69" s="200">
        <f t="shared" si="10"/>
        <v>0</v>
      </c>
      <c r="AD69" s="200">
        <f t="shared" si="11"/>
        <v>0</v>
      </c>
      <c r="AE69" s="201">
        <f t="shared" si="12"/>
        <v>0</v>
      </c>
      <c r="AF69" s="202">
        <f t="shared" si="13"/>
        <v>0</v>
      </c>
      <c r="AG69" s="202">
        <f t="shared" si="14"/>
        <v>0</v>
      </c>
    </row>
    <row r="70" spans="2:33" s="126" customFormat="1" ht="15" hidden="1" customHeight="1" x14ac:dyDescent="0.2">
      <c r="B70" s="195"/>
      <c r="C70" s="195"/>
      <c r="D70" s="198"/>
      <c r="E70" s="197"/>
      <c r="F70" s="215"/>
      <c r="G70" s="219"/>
      <c r="H70" s="198"/>
      <c r="I70" s="198"/>
      <c r="J70" s="198"/>
      <c r="K70" s="198"/>
      <c r="L70" s="198"/>
      <c r="M70" s="216"/>
      <c r="N70" s="216"/>
      <c r="O70" s="216"/>
      <c r="P70" s="216"/>
      <c r="Q70" s="216"/>
      <c r="R70" s="216"/>
      <c r="S70" s="216"/>
      <c r="T70" s="217">
        <f t="shared" si="1"/>
        <v>0</v>
      </c>
      <c r="U70" s="218" t="e">
        <f t="shared" si="2"/>
        <v>#DIV/0!</v>
      </c>
      <c r="V70" s="200">
        <f t="shared" si="3"/>
        <v>0</v>
      </c>
      <c r="W70" s="200">
        <f t="shared" si="4"/>
        <v>0</v>
      </c>
      <c r="X70" s="200">
        <f t="shared" si="5"/>
        <v>0</v>
      </c>
      <c r="Y70" s="200">
        <f t="shared" si="6"/>
        <v>0</v>
      </c>
      <c r="Z70" s="200">
        <f t="shared" si="7"/>
        <v>0</v>
      </c>
      <c r="AA70" s="200">
        <f t="shared" si="8"/>
        <v>0</v>
      </c>
      <c r="AB70" s="200">
        <f t="shared" si="9"/>
        <v>0</v>
      </c>
      <c r="AC70" s="200">
        <f t="shared" si="10"/>
        <v>0</v>
      </c>
      <c r="AD70" s="200">
        <f t="shared" si="11"/>
        <v>0</v>
      </c>
      <c r="AE70" s="201">
        <f t="shared" si="12"/>
        <v>0</v>
      </c>
      <c r="AF70" s="202">
        <f t="shared" si="13"/>
        <v>0</v>
      </c>
      <c r="AG70" s="202">
        <f t="shared" si="14"/>
        <v>0</v>
      </c>
    </row>
    <row r="71" spans="2:33" s="126" customFormat="1" ht="15" hidden="1" customHeight="1" x14ac:dyDescent="0.2">
      <c r="B71" s="195"/>
      <c r="C71" s="195"/>
      <c r="D71" s="198"/>
      <c r="E71" s="197"/>
      <c r="F71" s="215"/>
      <c r="G71" s="219"/>
      <c r="H71" s="198"/>
      <c r="I71" s="198"/>
      <c r="J71" s="198"/>
      <c r="K71" s="198"/>
      <c r="L71" s="198"/>
      <c r="M71" s="216"/>
      <c r="N71" s="216"/>
      <c r="O71" s="216"/>
      <c r="P71" s="216"/>
      <c r="Q71" s="216"/>
      <c r="R71" s="216"/>
      <c r="S71" s="216"/>
      <c r="T71" s="217">
        <f t="shared" si="1"/>
        <v>0</v>
      </c>
      <c r="U71" s="218" t="e">
        <f t="shared" si="2"/>
        <v>#DIV/0!</v>
      </c>
      <c r="V71" s="200">
        <f t="shared" si="3"/>
        <v>0</v>
      </c>
      <c r="W71" s="200">
        <f t="shared" si="4"/>
        <v>0</v>
      </c>
      <c r="X71" s="200">
        <f t="shared" si="5"/>
        <v>0</v>
      </c>
      <c r="Y71" s="200">
        <f t="shared" si="6"/>
        <v>0</v>
      </c>
      <c r="Z71" s="200">
        <f t="shared" si="7"/>
        <v>0</v>
      </c>
      <c r="AA71" s="200">
        <f t="shared" si="8"/>
        <v>0</v>
      </c>
      <c r="AB71" s="200">
        <f t="shared" si="9"/>
        <v>0</v>
      </c>
      <c r="AC71" s="200">
        <f t="shared" si="10"/>
        <v>0</v>
      </c>
      <c r="AD71" s="200">
        <f t="shared" si="11"/>
        <v>0</v>
      </c>
      <c r="AE71" s="201">
        <f t="shared" si="12"/>
        <v>0</v>
      </c>
      <c r="AF71" s="202">
        <f t="shared" si="13"/>
        <v>0</v>
      </c>
      <c r="AG71" s="202">
        <f t="shared" si="14"/>
        <v>0</v>
      </c>
    </row>
    <row r="72" spans="2:33" s="126" customFormat="1" ht="15" hidden="1" customHeight="1" x14ac:dyDescent="0.2">
      <c r="B72" s="195"/>
      <c r="C72" s="195"/>
      <c r="D72" s="198"/>
      <c r="E72" s="197"/>
      <c r="F72" s="215"/>
      <c r="G72" s="219"/>
      <c r="H72" s="198"/>
      <c r="I72" s="198"/>
      <c r="J72" s="198"/>
      <c r="K72" s="198"/>
      <c r="L72" s="198"/>
      <c r="M72" s="216"/>
      <c r="N72" s="216"/>
      <c r="O72" s="216"/>
      <c r="P72" s="216"/>
      <c r="Q72" s="216"/>
      <c r="R72" s="216"/>
      <c r="S72" s="216"/>
      <c r="T72" s="217">
        <f t="shared" si="1"/>
        <v>0</v>
      </c>
      <c r="U72" s="218" t="e">
        <f t="shared" si="2"/>
        <v>#DIV/0!</v>
      </c>
      <c r="V72" s="200">
        <f t="shared" si="3"/>
        <v>0</v>
      </c>
      <c r="W72" s="200">
        <f t="shared" si="4"/>
        <v>0</v>
      </c>
      <c r="X72" s="200">
        <f t="shared" si="5"/>
        <v>0</v>
      </c>
      <c r="Y72" s="200">
        <f t="shared" si="6"/>
        <v>0</v>
      </c>
      <c r="Z72" s="200">
        <f t="shared" si="7"/>
        <v>0</v>
      </c>
      <c r="AA72" s="200">
        <f t="shared" si="8"/>
        <v>0</v>
      </c>
      <c r="AB72" s="200">
        <f t="shared" si="9"/>
        <v>0</v>
      </c>
      <c r="AC72" s="200">
        <f t="shared" si="10"/>
        <v>0</v>
      </c>
      <c r="AD72" s="200">
        <f t="shared" si="11"/>
        <v>0</v>
      </c>
      <c r="AE72" s="201">
        <f t="shared" si="12"/>
        <v>0</v>
      </c>
      <c r="AF72" s="202">
        <f t="shared" si="13"/>
        <v>0</v>
      </c>
      <c r="AG72" s="202">
        <f t="shared" si="14"/>
        <v>0</v>
      </c>
    </row>
    <row r="73" spans="2:33" s="126" customFormat="1" ht="15" hidden="1" customHeight="1" x14ac:dyDescent="0.2">
      <c r="B73" s="195"/>
      <c r="C73" s="195"/>
      <c r="D73" s="198"/>
      <c r="E73" s="197"/>
      <c r="F73" s="215"/>
      <c r="G73" s="219"/>
      <c r="H73" s="198"/>
      <c r="I73" s="198"/>
      <c r="J73" s="198"/>
      <c r="K73" s="198"/>
      <c r="L73" s="198"/>
      <c r="M73" s="216"/>
      <c r="N73" s="216"/>
      <c r="O73" s="216"/>
      <c r="P73" s="216"/>
      <c r="Q73" s="216"/>
      <c r="R73" s="216"/>
      <c r="S73" s="216"/>
      <c r="T73" s="217">
        <f t="shared" si="1"/>
        <v>0</v>
      </c>
      <c r="U73" s="218" t="e">
        <f t="shared" si="2"/>
        <v>#DIV/0!</v>
      </c>
      <c r="V73" s="200">
        <f t="shared" si="3"/>
        <v>0</v>
      </c>
      <c r="W73" s="200">
        <f t="shared" si="4"/>
        <v>0</v>
      </c>
      <c r="X73" s="200">
        <f t="shared" si="5"/>
        <v>0</v>
      </c>
      <c r="Y73" s="200">
        <f t="shared" si="6"/>
        <v>0</v>
      </c>
      <c r="Z73" s="200">
        <f t="shared" si="7"/>
        <v>0</v>
      </c>
      <c r="AA73" s="200">
        <f t="shared" si="8"/>
        <v>0</v>
      </c>
      <c r="AB73" s="200">
        <f t="shared" si="9"/>
        <v>0</v>
      </c>
      <c r="AC73" s="200">
        <f t="shared" si="10"/>
        <v>0</v>
      </c>
      <c r="AD73" s="200">
        <f t="shared" si="11"/>
        <v>0</v>
      </c>
      <c r="AE73" s="201">
        <f t="shared" si="12"/>
        <v>0</v>
      </c>
      <c r="AF73" s="202">
        <f t="shared" si="13"/>
        <v>0</v>
      </c>
      <c r="AG73" s="202">
        <f t="shared" si="14"/>
        <v>0</v>
      </c>
    </row>
    <row r="74" spans="2:33" s="126" customFormat="1" ht="15" hidden="1" customHeight="1" x14ac:dyDescent="0.2">
      <c r="B74" s="195"/>
      <c r="C74" s="195"/>
      <c r="D74" s="198"/>
      <c r="E74" s="197"/>
      <c r="F74" s="215"/>
      <c r="G74" s="219"/>
      <c r="H74" s="198"/>
      <c r="I74" s="198"/>
      <c r="J74" s="198"/>
      <c r="K74" s="198"/>
      <c r="L74" s="198"/>
      <c r="M74" s="216"/>
      <c r="N74" s="216"/>
      <c r="O74" s="216"/>
      <c r="P74" s="216"/>
      <c r="Q74" s="216"/>
      <c r="R74" s="216"/>
      <c r="S74" s="216"/>
      <c r="T74" s="217">
        <f t="shared" si="1"/>
        <v>0</v>
      </c>
      <c r="U74" s="218" t="e">
        <f t="shared" si="2"/>
        <v>#DIV/0!</v>
      </c>
      <c r="V74" s="200">
        <f t="shared" si="3"/>
        <v>0</v>
      </c>
      <c r="W74" s="200">
        <f t="shared" si="4"/>
        <v>0</v>
      </c>
      <c r="X74" s="200">
        <f t="shared" si="5"/>
        <v>0</v>
      </c>
      <c r="Y74" s="200">
        <f t="shared" si="6"/>
        <v>0</v>
      </c>
      <c r="Z74" s="200">
        <f t="shared" si="7"/>
        <v>0</v>
      </c>
      <c r="AA74" s="200">
        <f t="shared" si="8"/>
        <v>0</v>
      </c>
      <c r="AB74" s="200">
        <f t="shared" si="9"/>
        <v>0</v>
      </c>
      <c r="AC74" s="200">
        <f t="shared" si="10"/>
        <v>0</v>
      </c>
      <c r="AD74" s="200">
        <f t="shared" si="11"/>
        <v>0</v>
      </c>
      <c r="AE74" s="201">
        <f t="shared" si="12"/>
        <v>0</v>
      </c>
      <c r="AF74" s="202">
        <f t="shared" si="13"/>
        <v>0</v>
      </c>
      <c r="AG74" s="202">
        <f t="shared" si="14"/>
        <v>0</v>
      </c>
    </row>
    <row r="75" spans="2:33" s="126" customFormat="1" ht="15" hidden="1" customHeight="1" x14ac:dyDescent="0.2">
      <c r="B75" s="195"/>
      <c r="C75" s="195"/>
      <c r="D75" s="198"/>
      <c r="E75" s="197"/>
      <c r="F75" s="215"/>
      <c r="G75" s="219"/>
      <c r="H75" s="198"/>
      <c r="I75" s="198"/>
      <c r="J75" s="198"/>
      <c r="K75" s="198"/>
      <c r="L75" s="198"/>
      <c r="M75" s="216"/>
      <c r="N75" s="216"/>
      <c r="O75" s="216"/>
      <c r="P75" s="216"/>
      <c r="Q75" s="216"/>
      <c r="R75" s="216"/>
      <c r="S75" s="216"/>
      <c r="T75" s="217">
        <f t="shared" si="1"/>
        <v>0</v>
      </c>
      <c r="U75" s="218" t="e">
        <f t="shared" si="2"/>
        <v>#DIV/0!</v>
      </c>
      <c r="V75" s="200">
        <f t="shared" si="3"/>
        <v>0</v>
      </c>
      <c r="W75" s="200">
        <f t="shared" si="4"/>
        <v>0</v>
      </c>
      <c r="X75" s="200">
        <f t="shared" si="5"/>
        <v>0</v>
      </c>
      <c r="Y75" s="200">
        <f t="shared" si="6"/>
        <v>0</v>
      </c>
      <c r="Z75" s="200">
        <f t="shared" si="7"/>
        <v>0</v>
      </c>
      <c r="AA75" s="200">
        <f t="shared" si="8"/>
        <v>0</v>
      </c>
      <c r="AB75" s="200">
        <f t="shared" si="9"/>
        <v>0</v>
      </c>
      <c r="AC75" s="200">
        <f t="shared" si="10"/>
        <v>0</v>
      </c>
      <c r="AD75" s="200">
        <f t="shared" si="11"/>
        <v>0</v>
      </c>
      <c r="AE75" s="201">
        <f t="shared" si="12"/>
        <v>0</v>
      </c>
      <c r="AF75" s="202">
        <f t="shared" si="13"/>
        <v>0</v>
      </c>
      <c r="AG75" s="202">
        <f t="shared" si="14"/>
        <v>0</v>
      </c>
    </row>
    <row r="76" spans="2:33" s="126" customFormat="1" ht="15" hidden="1" customHeight="1" x14ac:dyDescent="0.2">
      <c r="B76" s="195"/>
      <c r="C76" s="195"/>
      <c r="D76" s="198"/>
      <c r="E76" s="197"/>
      <c r="F76" s="215"/>
      <c r="G76" s="219"/>
      <c r="H76" s="198"/>
      <c r="I76" s="198"/>
      <c r="J76" s="198"/>
      <c r="K76" s="198"/>
      <c r="L76" s="198"/>
      <c r="M76" s="216"/>
      <c r="N76" s="216"/>
      <c r="O76" s="216"/>
      <c r="P76" s="216"/>
      <c r="Q76" s="216"/>
      <c r="R76" s="216"/>
      <c r="S76" s="216"/>
      <c r="T76" s="217">
        <f t="shared" si="1"/>
        <v>0</v>
      </c>
      <c r="U76" s="218" t="e">
        <f t="shared" si="2"/>
        <v>#DIV/0!</v>
      </c>
      <c r="V76" s="200">
        <f t="shared" si="3"/>
        <v>0</v>
      </c>
      <c r="W76" s="200">
        <f t="shared" si="4"/>
        <v>0</v>
      </c>
      <c r="X76" s="200">
        <f t="shared" si="5"/>
        <v>0</v>
      </c>
      <c r="Y76" s="200">
        <f t="shared" si="6"/>
        <v>0</v>
      </c>
      <c r="Z76" s="200">
        <f t="shared" si="7"/>
        <v>0</v>
      </c>
      <c r="AA76" s="200">
        <f t="shared" si="8"/>
        <v>0</v>
      </c>
      <c r="AB76" s="200">
        <f t="shared" si="9"/>
        <v>0</v>
      </c>
      <c r="AC76" s="200">
        <f t="shared" si="10"/>
        <v>0</v>
      </c>
      <c r="AD76" s="200">
        <f t="shared" si="11"/>
        <v>0</v>
      </c>
      <c r="AE76" s="201">
        <f t="shared" si="12"/>
        <v>0</v>
      </c>
      <c r="AF76" s="202">
        <f t="shared" si="13"/>
        <v>0</v>
      </c>
      <c r="AG76" s="202">
        <f t="shared" si="14"/>
        <v>0</v>
      </c>
    </row>
    <row r="77" spans="2:33" s="126" customFormat="1" ht="15" hidden="1" customHeight="1" x14ac:dyDescent="0.2">
      <c r="B77" s="195"/>
      <c r="C77" s="195"/>
      <c r="D77" s="198"/>
      <c r="E77" s="197"/>
      <c r="F77" s="215"/>
      <c r="G77" s="219"/>
      <c r="H77" s="198"/>
      <c r="I77" s="198"/>
      <c r="J77" s="198"/>
      <c r="K77" s="198"/>
      <c r="L77" s="198"/>
      <c r="M77" s="216"/>
      <c r="N77" s="216"/>
      <c r="O77" s="216"/>
      <c r="P77" s="216"/>
      <c r="Q77" s="216"/>
      <c r="R77" s="216"/>
      <c r="S77" s="216"/>
      <c r="T77" s="217">
        <f t="shared" si="1"/>
        <v>0</v>
      </c>
      <c r="U77" s="218" t="e">
        <f t="shared" si="2"/>
        <v>#DIV/0!</v>
      </c>
      <c r="V77" s="200">
        <f t="shared" si="3"/>
        <v>0</v>
      </c>
      <c r="W77" s="200">
        <f t="shared" si="4"/>
        <v>0</v>
      </c>
      <c r="X77" s="200">
        <f t="shared" si="5"/>
        <v>0</v>
      </c>
      <c r="Y77" s="200">
        <f t="shared" si="6"/>
        <v>0</v>
      </c>
      <c r="Z77" s="200">
        <f t="shared" si="7"/>
        <v>0</v>
      </c>
      <c r="AA77" s="200">
        <f t="shared" si="8"/>
        <v>0</v>
      </c>
      <c r="AB77" s="200">
        <f t="shared" si="9"/>
        <v>0</v>
      </c>
      <c r="AC77" s="200">
        <f t="shared" si="10"/>
        <v>0</v>
      </c>
      <c r="AD77" s="200">
        <f t="shared" si="11"/>
        <v>0</v>
      </c>
      <c r="AE77" s="201">
        <f t="shared" si="12"/>
        <v>0</v>
      </c>
      <c r="AF77" s="202">
        <f t="shared" si="13"/>
        <v>0</v>
      </c>
      <c r="AG77" s="202">
        <f t="shared" si="14"/>
        <v>0</v>
      </c>
    </row>
    <row r="78" spans="2:33" s="126" customFormat="1" ht="15" hidden="1" customHeight="1" x14ac:dyDescent="0.2">
      <c r="B78" s="195"/>
      <c r="C78" s="195"/>
      <c r="D78" s="198"/>
      <c r="E78" s="197"/>
      <c r="F78" s="215"/>
      <c r="G78" s="219"/>
      <c r="H78" s="198"/>
      <c r="I78" s="198"/>
      <c r="J78" s="198"/>
      <c r="K78" s="198"/>
      <c r="L78" s="198"/>
      <c r="M78" s="216"/>
      <c r="N78" s="216"/>
      <c r="O78" s="216"/>
      <c r="P78" s="216"/>
      <c r="Q78" s="216"/>
      <c r="R78" s="216"/>
      <c r="S78" s="216"/>
      <c r="T78" s="217">
        <f t="shared" si="1"/>
        <v>0</v>
      </c>
      <c r="U78" s="218" t="e">
        <f t="shared" si="2"/>
        <v>#DIV/0!</v>
      </c>
      <c r="V78" s="200">
        <f t="shared" si="3"/>
        <v>0</v>
      </c>
      <c r="W78" s="200">
        <f t="shared" si="4"/>
        <v>0</v>
      </c>
      <c r="X78" s="200">
        <f t="shared" si="5"/>
        <v>0</v>
      </c>
      <c r="Y78" s="200">
        <f t="shared" si="6"/>
        <v>0</v>
      </c>
      <c r="Z78" s="200">
        <f t="shared" si="7"/>
        <v>0</v>
      </c>
      <c r="AA78" s="200">
        <f t="shared" si="8"/>
        <v>0</v>
      </c>
      <c r="AB78" s="200">
        <f t="shared" si="9"/>
        <v>0</v>
      </c>
      <c r="AC78" s="200">
        <f t="shared" si="10"/>
        <v>0</v>
      </c>
      <c r="AD78" s="200">
        <f t="shared" si="11"/>
        <v>0</v>
      </c>
      <c r="AE78" s="201">
        <f t="shared" si="12"/>
        <v>0</v>
      </c>
      <c r="AF78" s="202">
        <f t="shared" si="13"/>
        <v>0</v>
      </c>
      <c r="AG78" s="202">
        <f t="shared" si="14"/>
        <v>0</v>
      </c>
    </row>
    <row r="79" spans="2:33" s="126" customFormat="1" ht="15" hidden="1" customHeight="1" x14ac:dyDescent="0.2">
      <c r="B79" s="195"/>
      <c r="C79" s="195"/>
      <c r="D79" s="198"/>
      <c r="E79" s="197"/>
      <c r="F79" s="215"/>
      <c r="G79" s="219"/>
      <c r="H79" s="198"/>
      <c r="I79" s="198"/>
      <c r="J79" s="198"/>
      <c r="K79" s="198"/>
      <c r="L79" s="198"/>
      <c r="M79" s="216"/>
      <c r="N79" s="216"/>
      <c r="O79" s="216"/>
      <c r="P79" s="216"/>
      <c r="Q79" s="216"/>
      <c r="R79" s="216"/>
      <c r="S79" s="216"/>
      <c r="T79" s="217">
        <f t="shared" ref="T79:T142" si="15">SUM(M79:S79)</f>
        <v>0</v>
      </c>
      <c r="U79" s="218" t="e">
        <f t="shared" ref="U79:U142" si="16">SUM(M79:S79)/COUNT(M79:S79)</f>
        <v>#DIV/0!</v>
      </c>
      <c r="V79" s="200">
        <f t="shared" ref="V79:V142" si="17">IF(F79="PILAR RET.",IF((H79*I79)&lt;=0.25,D79*H79*I79*T79,0),0)</f>
        <v>0</v>
      </c>
      <c r="W79" s="200">
        <f t="shared" ref="W79:W142" si="18">IF(F79="PILAR CIRC.",IF((J79)&lt;=0.25,D79*K79*T79,0),0)</f>
        <v>0</v>
      </c>
      <c r="X79" s="200">
        <f t="shared" ref="X79:X142" si="19">IF(F79="PILAR RET.",IF((H79*I79)&gt;0.25,D79*H79*I79*T79,0),0)</f>
        <v>0</v>
      </c>
      <c r="Y79" s="200">
        <f t="shared" ref="Y79:Y142" si="20">IF(F79="PILAR CIRC.",IF((J79)&gt;0.25,D79*K79*T79,0),0)</f>
        <v>0</v>
      </c>
      <c r="Z79" s="200">
        <f t="shared" ref="Z79:Z142" si="21">IF(F79="PILAR RET.",IF(U79&lt;3,IF(H79*I79&gt;0.25,D79*((H79*T79*2)+(I79*T79*2)),0),0),0)</f>
        <v>0</v>
      </c>
      <c r="AA79" s="200">
        <f t="shared" ref="AA79:AA142" si="22">IF(F79="PILAR RET.",IF(U79&lt;3,IF(H79*I79&lt;=0.25,D79*((H79*T79*2)+(I79*T79*2)),0),0),0)</f>
        <v>0</v>
      </c>
      <c r="AB79" s="200">
        <f t="shared" ref="AB79:AB142" si="23">IF(F79="PILAR RET.",IF(U79&gt;=3,IF(H79*I79&gt;0.25,D79*((H79*T79*2)+(I79*T79*2)),0),0),0)</f>
        <v>0</v>
      </c>
      <c r="AC79" s="200">
        <f t="shared" ref="AC79:AC142" si="24">IF(F79="PILAR RET.",IF(U79&gt;=3,IF(H79*I79&lt;=0.25,D79*((H79*T79*2)+(I79*T79*2)),0),0),0)</f>
        <v>0</v>
      </c>
      <c r="AD79" s="200">
        <f t="shared" ref="AD79:AD142" si="25">IF(F79="PILAR CIRC.",IF(U79&lt;3,IF(J79&gt;0.28,D79*(K79*T79),0),0),0)</f>
        <v>0</v>
      </c>
      <c r="AE79" s="201">
        <f t="shared" ref="AE79:AE142" si="26">IF(F79="PILAR CIRC.",IF(U79&lt;3,IF(J79&lt;=0.28,D79*(K79*T79),0),0),0)</f>
        <v>0</v>
      </c>
      <c r="AF79" s="202">
        <f t="shared" ref="AF79:AF142" si="27">IF(F79="PILAR CIRC.",IF(U79&gt;=3,IF(J79&gt;0.28,D79*(K79*T79),0),0),0)</f>
        <v>0</v>
      </c>
      <c r="AG79" s="202">
        <f t="shared" ref="AG79:AG142" si="28">IF(F79="PILAR CIRC.",IF(U79&gt;=3,IF(J79&lt;=0.28,D79*(K79*T79),0),0),0)</f>
        <v>0</v>
      </c>
    </row>
    <row r="80" spans="2:33" s="126" customFormat="1" ht="15" hidden="1" customHeight="1" x14ac:dyDescent="0.2">
      <c r="B80" s="195"/>
      <c r="C80" s="195"/>
      <c r="D80" s="198"/>
      <c r="E80" s="197"/>
      <c r="F80" s="215"/>
      <c r="G80" s="219"/>
      <c r="H80" s="198"/>
      <c r="I80" s="198"/>
      <c r="J80" s="198"/>
      <c r="K80" s="198"/>
      <c r="L80" s="198"/>
      <c r="M80" s="216"/>
      <c r="N80" s="216"/>
      <c r="O80" s="216"/>
      <c r="P80" s="216"/>
      <c r="Q80" s="216"/>
      <c r="R80" s="216"/>
      <c r="S80" s="216"/>
      <c r="T80" s="217">
        <f t="shared" si="15"/>
        <v>0</v>
      </c>
      <c r="U80" s="218" t="e">
        <f t="shared" si="16"/>
        <v>#DIV/0!</v>
      </c>
      <c r="V80" s="200">
        <f t="shared" si="17"/>
        <v>0</v>
      </c>
      <c r="W80" s="200">
        <f t="shared" si="18"/>
        <v>0</v>
      </c>
      <c r="X80" s="200">
        <f t="shared" si="19"/>
        <v>0</v>
      </c>
      <c r="Y80" s="200">
        <f t="shared" si="20"/>
        <v>0</v>
      </c>
      <c r="Z80" s="200">
        <f t="shared" si="21"/>
        <v>0</v>
      </c>
      <c r="AA80" s="200">
        <f t="shared" si="22"/>
        <v>0</v>
      </c>
      <c r="AB80" s="200">
        <f t="shared" si="23"/>
        <v>0</v>
      </c>
      <c r="AC80" s="200">
        <f t="shared" si="24"/>
        <v>0</v>
      </c>
      <c r="AD80" s="200">
        <f t="shared" si="25"/>
        <v>0</v>
      </c>
      <c r="AE80" s="201">
        <f t="shared" si="26"/>
        <v>0</v>
      </c>
      <c r="AF80" s="202">
        <f t="shared" si="27"/>
        <v>0</v>
      </c>
      <c r="AG80" s="202">
        <f t="shared" si="28"/>
        <v>0</v>
      </c>
    </row>
    <row r="81" spans="2:33" s="126" customFormat="1" ht="15" hidden="1" customHeight="1" x14ac:dyDescent="0.2">
      <c r="B81" s="195"/>
      <c r="C81" s="195"/>
      <c r="D81" s="198"/>
      <c r="E81" s="197"/>
      <c r="F81" s="215"/>
      <c r="G81" s="219"/>
      <c r="H81" s="198"/>
      <c r="I81" s="198"/>
      <c r="J81" s="198"/>
      <c r="K81" s="198"/>
      <c r="L81" s="198"/>
      <c r="M81" s="216"/>
      <c r="N81" s="216"/>
      <c r="O81" s="216"/>
      <c r="P81" s="216"/>
      <c r="Q81" s="216"/>
      <c r="R81" s="216"/>
      <c r="S81" s="216"/>
      <c r="T81" s="217">
        <f t="shared" si="15"/>
        <v>0</v>
      </c>
      <c r="U81" s="218" t="e">
        <f t="shared" si="16"/>
        <v>#DIV/0!</v>
      </c>
      <c r="V81" s="200">
        <f t="shared" si="17"/>
        <v>0</v>
      </c>
      <c r="W81" s="200">
        <f t="shared" si="18"/>
        <v>0</v>
      </c>
      <c r="X81" s="200">
        <f t="shared" si="19"/>
        <v>0</v>
      </c>
      <c r="Y81" s="200">
        <f t="shared" si="20"/>
        <v>0</v>
      </c>
      <c r="Z81" s="200">
        <f t="shared" si="21"/>
        <v>0</v>
      </c>
      <c r="AA81" s="200">
        <f t="shared" si="22"/>
        <v>0</v>
      </c>
      <c r="AB81" s="200">
        <f t="shared" si="23"/>
        <v>0</v>
      </c>
      <c r="AC81" s="200">
        <f t="shared" si="24"/>
        <v>0</v>
      </c>
      <c r="AD81" s="200">
        <f t="shared" si="25"/>
        <v>0</v>
      </c>
      <c r="AE81" s="201">
        <f t="shared" si="26"/>
        <v>0</v>
      </c>
      <c r="AF81" s="202">
        <f t="shared" si="27"/>
        <v>0</v>
      </c>
      <c r="AG81" s="202">
        <f t="shared" si="28"/>
        <v>0</v>
      </c>
    </row>
    <row r="82" spans="2:33" s="126" customFormat="1" ht="15" hidden="1" customHeight="1" x14ac:dyDescent="0.2">
      <c r="B82" s="196"/>
      <c r="C82" s="196"/>
      <c r="D82" s="198"/>
      <c r="E82" s="197"/>
      <c r="F82" s="215"/>
      <c r="G82" s="219"/>
      <c r="H82" s="198"/>
      <c r="I82" s="198"/>
      <c r="J82" s="198"/>
      <c r="K82" s="198"/>
      <c r="L82" s="198"/>
      <c r="M82" s="216"/>
      <c r="N82" s="216"/>
      <c r="O82" s="216"/>
      <c r="P82" s="216"/>
      <c r="Q82" s="216"/>
      <c r="R82" s="216"/>
      <c r="S82" s="216"/>
      <c r="T82" s="217">
        <f t="shared" si="15"/>
        <v>0</v>
      </c>
      <c r="U82" s="218" t="e">
        <f t="shared" si="16"/>
        <v>#DIV/0!</v>
      </c>
      <c r="V82" s="200">
        <f t="shared" si="17"/>
        <v>0</v>
      </c>
      <c r="W82" s="200">
        <f t="shared" si="18"/>
        <v>0</v>
      </c>
      <c r="X82" s="200">
        <f t="shared" si="19"/>
        <v>0</v>
      </c>
      <c r="Y82" s="200">
        <f t="shared" si="20"/>
        <v>0</v>
      </c>
      <c r="Z82" s="200">
        <f t="shared" si="21"/>
        <v>0</v>
      </c>
      <c r="AA82" s="200">
        <f t="shared" si="22"/>
        <v>0</v>
      </c>
      <c r="AB82" s="200">
        <f t="shared" si="23"/>
        <v>0</v>
      </c>
      <c r="AC82" s="200">
        <f t="shared" si="24"/>
        <v>0</v>
      </c>
      <c r="AD82" s="200">
        <f t="shared" si="25"/>
        <v>0</v>
      </c>
      <c r="AE82" s="201">
        <f t="shared" si="26"/>
        <v>0</v>
      </c>
      <c r="AF82" s="202">
        <f t="shared" si="27"/>
        <v>0</v>
      </c>
      <c r="AG82" s="202">
        <f t="shared" si="28"/>
        <v>0</v>
      </c>
    </row>
    <row r="83" spans="2:33" s="126" customFormat="1" ht="15" hidden="1" customHeight="1" x14ac:dyDescent="0.2">
      <c r="B83" s="196"/>
      <c r="C83" s="196"/>
      <c r="D83" s="198"/>
      <c r="E83" s="197"/>
      <c r="F83" s="215"/>
      <c r="G83" s="219"/>
      <c r="H83" s="198"/>
      <c r="I83" s="198"/>
      <c r="J83" s="198"/>
      <c r="K83" s="198"/>
      <c r="L83" s="198"/>
      <c r="M83" s="216"/>
      <c r="N83" s="216"/>
      <c r="O83" s="216"/>
      <c r="P83" s="216"/>
      <c r="Q83" s="216"/>
      <c r="R83" s="216"/>
      <c r="S83" s="216"/>
      <c r="T83" s="217">
        <f t="shared" si="15"/>
        <v>0</v>
      </c>
      <c r="U83" s="218" t="e">
        <f t="shared" si="16"/>
        <v>#DIV/0!</v>
      </c>
      <c r="V83" s="200">
        <f t="shared" si="17"/>
        <v>0</v>
      </c>
      <c r="W83" s="200">
        <f t="shared" si="18"/>
        <v>0</v>
      </c>
      <c r="X83" s="200">
        <f t="shared" si="19"/>
        <v>0</v>
      </c>
      <c r="Y83" s="200">
        <f t="shared" si="20"/>
        <v>0</v>
      </c>
      <c r="Z83" s="200">
        <f t="shared" si="21"/>
        <v>0</v>
      </c>
      <c r="AA83" s="200">
        <f t="shared" si="22"/>
        <v>0</v>
      </c>
      <c r="AB83" s="200">
        <f t="shared" si="23"/>
        <v>0</v>
      </c>
      <c r="AC83" s="200">
        <f t="shared" si="24"/>
        <v>0</v>
      </c>
      <c r="AD83" s="200">
        <f t="shared" si="25"/>
        <v>0</v>
      </c>
      <c r="AE83" s="201">
        <f t="shared" si="26"/>
        <v>0</v>
      </c>
      <c r="AF83" s="202">
        <f t="shared" si="27"/>
        <v>0</v>
      </c>
      <c r="AG83" s="202">
        <f t="shared" si="28"/>
        <v>0</v>
      </c>
    </row>
    <row r="84" spans="2:33" s="126" customFormat="1" ht="15" hidden="1" customHeight="1" x14ac:dyDescent="0.2">
      <c r="B84" s="196"/>
      <c r="C84" s="196"/>
      <c r="D84" s="198"/>
      <c r="E84" s="197"/>
      <c r="F84" s="215"/>
      <c r="G84" s="219"/>
      <c r="H84" s="198"/>
      <c r="I84" s="198"/>
      <c r="J84" s="198"/>
      <c r="K84" s="198"/>
      <c r="L84" s="198"/>
      <c r="M84" s="216"/>
      <c r="N84" s="216"/>
      <c r="O84" s="216"/>
      <c r="P84" s="216"/>
      <c r="Q84" s="216"/>
      <c r="R84" s="216"/>
      <c r="S84" s="216"/>
      <c r="T84" s="217">
        <f t="shared" si="15"/>
        <v>0</v>
      </c>
      <c r="U84" s="218" t="e">
        <f t="shared" si="16"/>
        <v>#DIV/0!</v>
      </c>
      <c r="V84" s="200">
        <f t="shared" si="17"/>
        <v>0</v>
      </c>
      <c r="W84" s="200">
        <f t="shared" si="18"/>
        <v>0</v>
      </c>
      <c r="X84" s="200">
        <f t="shared" si="19"/>
        <v>0</v>
      </c>
      <c r="Y84" s="200">
        <f t="shared" si="20"/>
        <v>0</v>
      </c>
      <c r="Z84" s="200">
        <f t="shared" si="21"/>
        <v>0</v>
      </c>
      <c r="AA84" s="200">
        <f t="shared" si="22"/>
        <v>0</v>
      </c>
      <c r="AB84" s="200">
        <f t="shared" si="23"/>
        <v>0</v>
      </c>
      <c r="AC84" s="200">
        <f t="shared" si="24"/>
        <v>0</v>
      </c>
      <c r="AD84" s="200">
        <f t="shared" si="25"/>
        <v>0</v>
      </c>
      <c r="AE84" s="201">
        <f t="shared" si="26"/>
        <v>0</v>
      </c>
      <c r="AF84" s="202">
        <f t="shared" si="27"/>
        <v>0</v>
      </c>
      <c r="AG84" s="202">
        <f t="shared" si="28"/>
        <v>0</v>
      </c>
    </row>
    <row r="85" spans="2:33" s="126" customFormat="1" ht="15" hidden="1" customHeight="1" x14ac:dyDescent="0.2">
      <c r="B85" s="196"/>
      <c r="C85" s="196"/>
      <c r="D85" s="198"/>
      <c r="E85" s="197"/>
      <c r="F85" s="215"/>
      <c r="G85" s="219"/>
      <c r="H85" s="198"/>
      <c r="I85" s="198"/>
      <c r="J85" s="198"/>
      <c r="K85" s="198"/>
      <c r="L85" s="198"/>
      <c r="M85" s="216"/>
      <c r="N85" s="216"/>
      <c r="O85" s="216"/>
      <c r="P85" s="216"/>
      <c r="Q85" s="216"/>
      <c r="R85" s="216"/>
      <c r="S85" s="216"/>
      <c r="T85" s="217">
        <f t="shared" si="15"/>
        <v>0</v>
      </c>
      <c r="U85" s="218" t="e">
        <f t="shared" si="16"/>
        <v>#DIV/0!</v>
      </c>
      <c r="V85" s="200">
        <f t="shared" si="17"/>
        <v>0</v>
      </c>
      <c r="W85" s="200">
        <f t="shared" si="18"/>
        <v>0</v>
      </c>
      <c r="X85" s="200">
        <f t="shared" si="19"/>
        <v>0</v>
      </c>
      <c r="Y85" s="200">
        <f t="shared" si="20"/>
        <v>0</v>
      </c>
      <c r="Z85" s="200">
        <f t="shared" si="21"/>
        <v>0</v>
      </c>
      <c r="AA85" s="200">
        <f t="shared" si="22"/>
        <v>0</v>
      </c>
      <c r="AB85" s="200">
        <f t="shared" si="23"/>
        <v>0</v>
      </c>
      <c r="AC85" s="200">
        <f t="shared" si="24"/>
        <v>0</v>
      </c>
      <c r="AD85" s="200">
        <f t="shared" si="25"/>
        <v>0</v>
      </c>
      <c r="AE85" s="201">
        <f t="shared" si="26"/>
        <v>0</v>
      </c>
      <c r="AF85" s="202">
        <f t="shared" si="27"/>
        <v>0</v>
      </c>
      <c r="AG85" s="202">
        <f t="shared" si="28"/>
        <v>0</v>
      </c>
    </row>
    <row r="86" spans="2:33" s="126" customFormat="1" ht="15" hidden="1" customHeight="1" x14ac:dyDescent="0.2">
      <c r="B86" s="196"/>
      <c r="C86" s="196"/>
      <c r="D86" s="198"/>
      <c r="E86" s="197"/>
      <c r="F86" s="215"/>
      <c r="G86" s="219"/>
      <c r="H86" s="198"/>
      <c r="I86" s="198"/>
      <c r="J86" s="198"/>
      <c r="K86" s="198"/>
      <c r="L86" s="198"/>
      <c r="M86" s="216"/>
      <c r="N86" s="216"/>
      <c r="O86" s="216"/>
      <c r="P86" s="216"/>
      <c r="Q86" s="216"/>
      <c r="R86" s="216"/>
      <c r="S86" s="216"/>
      <c r="T86" s="217">
        <f t="shared" si="15"/>
        <v>0</v>
      </c>
      <c r="U86" s="218" t="e">
        <f t="shared" si="16"/>
        <v>#DIV/0!</v>
      </c>
      <c r="V86" s="200">
        <f t="shared" si="17"/>
        <v>0</v>
      </c>
      <c r="W86" s="200">
        <f t="shared" si="18"/>
        <v>0</v>
      </c>
      <c r="X86" s="200">
        <f t="shared" si="19"/>
        <v>0</v>
      </c>
      <c r="Y86" s="200">
        <f t="shared" si="20"/>
        <v>0</v>
      </c>
      <c r="Z86" s="200">
        <f t="shared" si="21"/>
        <v>0</v>
      </c>
      <c r="AA86" s="200">
        <f t="shared" si="22"/>
        <v>0</v>
      </c>
      <c r="AB86" s="200">
        <f t="shared" si="23"/>
        <v>0</v>
      </c>
      <c r="AC86" s="200">
        <f t="shared" si="24"/>
        <v>0</v>
      </c>
      <c r="AD86" s="200">
        <f t="shared" si="25"/>
        <v>0</v>
      </c>
      <c r="AE86" s="201">
        <f t="shared" si="26"/>
        <v>0</v>
      </c>
      <c r="AF86" s="202">
        <f t="shared" si="27"/>
        <v>0</v>
      </c>
      <c r="AG86" s="202">
        <f t="shared" si="28"/>
        <v>0</v>
      </c>
    </row>
    <row r="87" spans="2:33" s="126" customFormat="1" ht="15" hidden="1" customHeight="1" x14ac:dyDescent="0.2">
      <c r="B87" s="196"/>
      <c r="C87" s="196"/>
      <c r="D87" s="198"/>
      <c r="E87" s="197"/>
      <c r="F87" s="215"/>
      <c r="G87" s="219"/>
      <c r="H87" s="198"/>
      <c r="I87" s="198"/>
      <c r="J87" s="198"/>
      <c r="K87" s="198"/>
      <c r="L87" s="198"/>
      <c r="M87" s="216"/>
      <c r="N87" s="216"/>
      <c r="O87" s="216"/>
      <c r="P87" s="216"/>
      <c r="Q87" s="216"/>
      <c r="R87" s="216"/>
      <c r="S87" s="216"/>
      <c r="T87" s="217">
        <f t="shared" si="15"/>
        <v>0</v>
      </c>
      <c r="U87" s="218" t="e">
        <f t="shared" si="16"/>
        <v>#DIV/0!</v>
      </c>
      <c r="V87" s="200">
        <f t="shared" si="17"/>
        <v>0</v>
      </c>
      <c r="W87" s="200">
        <f t="shared" si="18"/>
        <v>0</v>
      </c>
      <c r="X87" s="200">
        <f t="shared" si="19"/>
        <v>0</v>
      </c>
      <c r="Y87" s="200">
        <f t="shared" si="20"/>
        <v>0</v>
      </c>
      <c r="Z87" s="200">
        <f t="shared" si="21"/>
        <v>0</v>
      </c>
      <c r="AA87" s="200">
        <f t="shared" si="22"/>
        <v>0</v>
      </c>
      <c r="AB87" s="200">
        <f t="shared" si="23"/>
        <v>0</v>
      </c>
      <c r="AC87" s="200">
        <f t="shared" si="24"/>
        <v>0</v>
      </c>
      <c r="AD87" s="200">
        <f t="shared" si="25"/>
        <v>0</v>
      </c>
      <c r="AE87" s="201">
        <f t="shared" si="26"/>
        <v>0</v>
      </c>
      <c r="AF87" s="202">
        <f t="shared" si="27"/>
        <v>0</v>
      </c>
      <c r="AG87" s="202">
        <f t="shared" si="28"/>
        <v>0</v>
      </c>
    </row>
    <row r="88" spans="2:33" s="126" customFormat="1" ht="15" hidden="1" customHeight="1" x14ac:dyDescent="0.2">
      <c r="B88" s="196"/>
      <c r="C88" s="196"/>
      <c r="D88" s="198"/>
      <c r="E88" s="197"/>
      <c r="F88" s="215"/>
      <c r="G88" s="219"/>
      <c r="H88" s="198"/>
      <c r="I88" s="198"/>
      <c r="J88" s="198"/>
      <c r="K88" s="198"/>
      <c r="L88" s="198"/>
      <c r="M88" s="216"/>
      <c r="N88" s="216"/>
      <c r="O88" s="216"/>
      <c r="P88" s="216"/>
      <c r="Q88" s="216"/>
      <c r="R88" s="216"/>
      <c r="S88" s="216"/>
      <c r="T88" s="217">
        <f t="shared" si="15"/>
        <v>0</v>
      </c>
      <c r="U88" s="218" t="e">
        <f t="shared" si="16"/>
        <v>#DIV/0!</v>
      </c>
      <c r="V88" s="200">
        <f t="shared" si="17"/>
        <v>0</v>
      </c>
      <c r="W88" s="200">
        <f t="shared" si="18"/>
        <v>0</v>
      </c>
      <c r="X88" s="200">
        <f t="shared" si="19"/>
        <v>0</v>
      </c>
      <c r="Y88" s="200">
        <f t="shared" si="20"/>
        <v>0</v>
      </c>
      <c r="Z88" s="200">
        <f t="shared" si="21"/>
        <v>0</v>
      </c>
      <c r="AA88" s="200">
        <f t="shared" si="22"/>
        <v>0</v>
      </c>
      <c r="AB88" s="200">
        <f t="shared" si="23"/>
        <v>0</v>
      </c>
      <c r="AC88" s="200">
        <f t="shared" si="24"/>
        <v>0</v>
      </c>
      <c r="AD88" s="200">
        <f t="shared" si="25"/>
        <v>0</v>
      </c>
      <c r="AE88" s="201">
        <f t="shared" si="26"/>
        <v>0</v>
      </c>
      <c r="AF88" s="202">
        <f t="shared" si="27"/>
        <v>0</v>
      </c>
      <c r="AG88" s="202">
        <f t="shared" si="28"/>
        <v>0</v>
      </c>
    </row>
    <row r="89" spans="2:33" s="126" customFormat="1" ht="15" hidden="1" customHeight="1" x14ac:dyDescent="0.2">
      <c r="B89" s="195"/>
      <c r="C89" s="195"/>
      <c r="D89" s="198"/>
      <c r="E89" s="197"/>
      <c r="F89" s="215"/>
      <c r="G89" s="219"/>
      <c r="H89" s="198"/>
      <c r="I89" s="198"/>
      <c r="J89" s="198"/>
      <c r="K89" s="198"/>
      <c r="L89" s="198"/>
      <c r="M89" s="216"/>
      <c r="N89" s="216"/>
      <c r="O89" s="216"/>
      <c r="P89" s="216"/>
      <c r="Q89" s="216"/>
      <c r="R89" s="216"/>
      <c r="S89" s="216"/>
      <c r="T89" s="217">
        <f t="shared" si="15"/>
        <v>0</v>
      </c>
      <c r="U89" s="218" t="e">
        <f t="shared" si="16"/>
        <v>#DIV/0!</v>
      </c>
      <c r="V89" s="200">
        <f t="shared" si="17"/>
        <v>0</v>
      </c>
      <c r="W89" s="200">
        <f t="shared" si="18"/>
        <v>0</v>
      </c>
      <c r="X89" s="200">
        <f t="shared" si="19"/>
        <v>0</v>
      </c>
      <c r="Y89" s="200">
        <f t="shared" si="20"/>
        <v>0</v>
      </c>
      <c r="Z89" s="200">
        <f t="shared" si="21"/>
        <v>0</v>
      </c>
      <c r="AA89" s="200">
        <f t="shared" si="22"/>
        <v>0</v>
      </c>
      <c r="AB89" s="200">
        <f t="shared" si="23"/>
        <v>0</v>
      </c>
      <c r="AC89" s="200">
        <f t="shared" si="24"/>
        <v>0</v>
      </c>
      <c r="AD89" s="200">
        <f t="shared" si="25"/>
        <v>0</v>
      </c>
      <c r="AE89" s="201">
        <f t="shared" si="26"/>
        <v>0</v>
      </c>
      <c r="AF89" s="202">
        <f t="shared" si="27"/>
        <v>0</v>
      </c>
      <c r="AG89" s="202">
        <f t="shared" si="28"/>
        <v>0</v>
      </c>
    </row>
    <row r="90" spans="2:33" s="126" customFormat="1" ht="15" hidden="1" customHeight="1" x14ac:dyDescent="0.2">
      <c r="B90" s="195"/>
      <c r="C90" s="195"/>
      <c r="D90" s="198"/>
      <c r="E90" s="197"/>
      <c r="F90" s="215"/>
      <c r="G90" s="219"/>
      <c r="H90" s="198"/>
      <c r="I90" s="198"/>
      <c r="J90" s="198"/>
      <c r="K90" s="198"/>
      <c r="L90" s="198"/>
      <c r="M90" s="216"/>
      <c r="N90" s="216"/>
      <c r="O90" s="216"/>
      <c r="P90" s="216"/>
      <c r="Q90" s="216"/>
      <c r="R90" s="216"/>
      <c r="S90" s="216"/>
      <c r="T90" s="217">
        <f t="shared" si="15"/>
        <v>0</v>
      </c>
      <c r="U90" s="218" t="e">
        <f t="shared" si="16"/>
        <v>#DIV/0!</v>
      </c>
      <c r="V90" s="200">
        <f t="shared" si="17"/>
        <v>0</v>
      </c>
      <c r="W90" s="200">
        <f t="shared" si="18"/>
        <v>0</v>
      </c>
      <c r="X90" s="200">
        <f t="shared" si="19"/>
        <v>0</v>
      </c>
      <c r="Y90" s="200">
        <f t="shared" si="20"/>
        <v>0</v>
      </c>
      <c r="Z90" s="200">
        <f t="shared" si="21"/>
        <v>0</v>
      </c>
      <c r="AA90" s="200">
        <f t="shared" si="22"/>
        <v>0</v>
      </c>
      <c r="AB90" s="200">
        <f t="shared" si="23"/>
        <v>0</v>
      </c>
      <c r="AC90" s="200">
        <f t="shared" si="24"/>
        <v>0</v>
      </c>
      <c r="AD90" s="200">
        <f t="shared" si="25"/>
        <v>0</v>
      </c>
      <c r="AE90" s="201">
        <f t="shared" si="26"/>
        <v>0</v>
      </c>
      <c r="AF90" s="202">
        <f t="shared" si="27"/>
        <v>0</v>
      </c>
      <c r="AG90" s="202">
        <f t="shared" si="28"/>
        <v>0</v>
      </c>
    </row>
    <row r="91" spans="2:33" s="126" customFormat="1" ht="15" hidden="1" customHeight="1" x14ac:dyDescent="0.2">
      <c r="B91" s="195"/>
      <c r="C91" s="195"/>
      <c r="D91" s="198"/>
      <c r="E91" s="197"/>
      <c r="F91" s="215"/>
      <c r="G91" s="219"/>
      <c r="H91" s="198"/>
      <c r="I91" s="198"/>
      <c r="J91" s="198"/>
      <c r="K91" s="198"/>
      <c r="L91" s="198"/>
      <c r="M91" s="216"/>
      <c r="N91" s="216"/>
      <c r="O91" s="216"/>
      <c r="P91" s="216"/>
      <c r="Q91" s="216"/>
      <c r="R91" s="216"/>
      <c r="S91" s="216"/>
      <c r="T91" s="217">
        <f t="shared" si="15"/>
        <v>0</v>
      </c>
      <c r="U91" s="218" t="e">
        <f t="shared" si="16"/>
        <v>#DIV/0!</v>
      </c>
      <c r="V91" s="200">
        <f t="shared" si="17"/>
        <v>0</v>
      </c>
      <c r="W91" s="200">
        <f t="shared" si="18"/>
        <v>0</v>
      </c>
      <c r="X91" s="200">
        <f t="shared" si="19"/>
        <v>0</v>
      </c>
      <c r="Y91" s="200">
        <f t="shared" si="20"/>
        <v>0</v>
      </c>
      <c r="Z91" s="200">
        <f t="shared" si="21"/>
        <v>0</v>
      </c>
      <c r="AA91" s="200">
        <f t="shared" si="22"/>
        <v>0</v>
      </c>
      <c r="AB91" s="200">
        <f t="shared" si="23"/>
        <v>0</v>
      </c>
      <c r="AC91" s="200">
        <f t="shared" si="24"/>
        <v>0</v>
      </c>
      <c r="AD91" s="200">
        <f t="shared" si="25"/>
        <v>0</v>
      </c>
      <c r="AE91" s="201">
        <f t="shared" si="26"/>
        <v>0</v>
      </c>
      <c r="AF91" s="202">
        <f t="shared" si="27"/>
        <v>0</v>
      </c>
      <c r="AG91" s="202">
        <f t="shared" si="28"/>
        <v>0</v>
      </c>
    </row>
    <row r="92" spans="2:33" s="126" customFormat="1" ht="15" hidden="1" customHeight="1" x14ac:dyDescent="0.2">
      <c r="B92" s="195"/>
      <c r="C92" s="195"/>
      <c r="D92" s="198"/>
      <c r="E92" s="197"/>
      <c r="F92" s="215"/>
      <c r="G92" s="219"/>
      <c r="H92" s="198"/>
      <c r="I92" s="198"/>
      <c r="J92" s="198"/>
      <c r="K92" s="198"/>
      <c r="L92" s="198"/>
      <c r="M92" s="216"/>
      <c r="N92" s="216"/>
      <c r="O92" s="216"/>
      <c r="P92" s="216"/>
      <c r="Q92" s="216"/>
      <c r="R92" s="216"/>
      <c r="S92" s="216"/>
      <c r="T92" s="217">
        <f t="shared" si="15"/>
        <v>0</v>
      </c>
      <c r="U92" s="218" t="e">
        <f t="shared" si="16"/>
        <v>#DIV/0!</v>
      </c>
      <c r="V92" s="200">
        <f t="shared" si="17"/>
        <v>0</v>
      </c>
      <c r="W92" s="200">
        <f t="shared" si="18"/>
        <v>0</v>
      </c>
      <c r="X92" s="200">
        <f t="shared" si="19"/>
        <v>0</v>
      </c>
      <c r="Y92" s="200">
        <f t="shared" si="20"/>
        <v>0</v>
      </c>
      <c r="Z92" s="200">
        <f t="shared" si="21"/>
        <v>0</v>
      </c>
      <c r="AA92" s="200">
        <f t="shared" si="22"/>
        <v>0</v>
      </c>
      <c r="AB92" s="200">
        <f t="shared" si="23"/>
        <v>0</v>
      </c>
      <c r="AC92" s="200">
        <f t="shared" si="24"/>
        <v>0</v>
      </c>
      <c r="AD92" s="200">
        <f t="shared" si="25"/>
        <v>0</v>
      </c>
      <c r="AE92" s="201">
        <f t="shared" si="26"/>
        <v>0</v>
      </c>
      <c r="AF92" s="202">
        <f t="shared" si="27"/>
        <v>0</v>
      </c>
      <c r="AG92" s="202">
        <f t="shared" si="28"/>
        <v>0</v>
      </c>
    </row>
    <row r="93" spans="2:33" s="126" customFormat="1" ht="15" hidden="1" customHeight="1" x14ac:dyDescent="0.2">
      <c r="B93" s="195"/>
      <c r="C93" s="195"/>
      <c r="D93" s="198"/>
      <c r="E93" s="197"/>
      <c r="F93" s="215"/>
      <c r="G93" s="219"/>
      <c r="H93" s="198"/>
      <c r="I93" s="198"/>
      <c r="J93" s="198"/>
      <c r="K93" s="198"/>
      <c r="L93" s="198"/>
      <c r="M93" s="216"/>
      <c r="N93" s="216"/>
      <c r="O93" s="216"/>
      <c r="P93" s="216"/>
      <c r="Q93" s="216"/>
      <c r="R93" s="216"/>
      <c r="S93" s="216"/>
      <c r="T93" s="217">
        <f t="shared" si="15"/>
        <v>0</v>
      </c>
      <c r="U93" s="218" t="e">
        <f t="shared" si="16"/>
        <v>#DIV/0!</v>
      </c>
      <c r="V93" s="200">
        <f t="shared" si="17"/>
        <v>0</v>
      </c>
      <c r="W93" s="200">
        <f t="shared" si="18"/>
        <v>0</v>
      </c>
      <c r="X93" s="200">
        <f t="shared" si="19"/>
        <v>0</v>
      </c>
      <c r="Y93" s="200">
        <f t="shared" si="20"/>
        <v>0</v>
      </c>
      <c r="Z93" s="200">
        <f t="shared" si="21"/>
        <v>0</v>
      </c>
      <c r="AA93" s="200">
        <f t="shared" si="22"/>
        <v>0</v>
      </c>
      <c r="AB93" s="200">
        <f t="shared" si="23"/>
        <v>0</v>
      </c>
      <c r="AC93" s="200">
        <f t="shared" si="24"/>
        <v>0</v>
      </c>
      <c r="AD93" s="200">
        <f t="shared" si="25"/>
        <v>0</v>
      </c>
      <c r="AE93" s="201">
        <f t="shared" si="26"/>
        <v>0</v>
      </c>
      <c r="AF93" s="202">
        <f t="shared" si="27"/>
        <v>0</v>
      </c>
      <c r="AG93" s="202">
        <f t="shared" si="28"/>
        <v>0</v>
      </c>
    </row>
    <row r="94" spans="2:33" s="126" customFormat="1" ht="15" hidden="1" customHeight="1" x14ac:dyDescent="0.2">
      <c r="B94" s="195"/>
      <c r="C94" s="195"/>
      <c r="D94" s="198"/>
      <c r="E94" s="197"/>
      <c r="F94" s="215"/>
      <c r="G94" s="219"/>
      <c r="H94" s="198"/>
      <c r="I94" s="198"/>
      <c r="J94" s="198"/>
      <c r="K94" s="198"/>
      <c r="L94" s="198"/>
      <c r="M94" s="216"/>
      <c r="N94" s="216"/>
      <c r="O94" s="216"/>
      <c r="P94" s="216"/>
      <c r="Q94" s="216"/>
      <c r="R94" s="216"/>
      <c r="S94" s="216"/>
      <c r="T94" s="217">
        <f t="shared" si="15"/>
        <v>0</v>
      </c>
      <c r="U94" s="218" t="e">
        <f t="shared" si="16"/>
        <v>#DIV/0!</v>
      </c>
      <c r="V94" s="200">
        <f t="shared" si="17"/>
        <v>0</v>
      </c>
      <c r="W94" s="200">
        <f t="shared" si="18"/>
        <v>0</v>
      </c>
      <c r="X94" s="200">
        <f t="shared" si="19"/>
        <v>0</v>
      </c>
      <c r="Y94" s="200">
        <f t="shared" si="20"/>
        <v>0</v>
      </c>
      <c r="Z94" s="200">
        <f t="shared" si="21"/>
        <v>0</v>
      </c>
      <c r="AA94" s="200">
        <f t="shared" si="22"/>
        <v>0</v>
      </c>
      <c r="AB94" s="200">
        <f t="shared" si="23"/>
        <v>0</v>
      </c>
      <c r="AC94" s="200">
        <f t="shared" si="24"/>
        <v>0</v>
      </c>
      <c r="AD94" s="200">
        <f t="shared" si="25"/>
        <v>0</v>
      </c>
      <c r="AE94" s="201">
        <f t="shared" si="26"/>
        <v>0</v>
      </c>
      <c r="AF94" s="202">
        <f t="shared" si="27"/>
        <v>0</v>
      </c>
      <c r="AG94" s="202">
        <f t="shared" si="28"/>
        <v>0</v>
      </c>
    </row>
    <row r="95" spans="2:33" s="126" customFormat="1" ht="15" hidden="1" customHeight="1" x14ac:dyDescent="0.2">
      <c r="B95" s="195"/>
      <c r="C95" s="195"/>
      <c r="D95" s="198"/>
      <c r="E95" s="197"/>
      <c r="F95" s="215"/>
      <c r="G95" s="219"/>
      <c r="H95" s="198"/>
      <c r="I95" s="198"/>
      <c r="J95" s="198"/>
      <c r="K95" s="198"/>
      <c r="L95" s="198"/>
      <c r="M95" s="216"/>
      <c r="N95" s="216"/>
      <c r="O95" s="216"/>
      <c r="P95" s="216"/>
      <c r="Q95" s="216"/>
      <c r="R95" s="216"/>
      <c r="S95" s="216"/>
      <c r="T95" s="217">
        <f t="shared" si="15"/>
        <v>0</v>
      </c>
      <c r="U95" s="218" t="e">
        <f t="shared" si="16"/>
        <v>#DIV/0!</v>
      </c>
      <c r="V95" s="200">
        <f t="shared" si="17"/>
        <v>0</v>
      </c>
      <c r="W95" s="200">
        <f t="shared" si="18"/>
        <v>0</v>
      </c>
      <c r="X95" s="200">
        <f t="shared" si="19"/>
        <v>0</v>
      </c>
      <c r="Y95" s="200">
        <f t="shared" si="20"/>
        <v>0</v>
      </c>
      <c r="Z95" s="200">
        <f t="shared" si="21"/>
        <v>0</v>
      </c>
      <c r="AA95" s="200">
        <f t="shared" si="22"/>
        <v>0</v>
      </c>
      <c r="AB95" s="200">
        <f t="shared" si="23"/>
        <v>0</v>
      </c>
      <c r="AC95" s="200">
        <f t="shared" si="24"/>
        <v>0</v>
      </c>
      <c r="AD95" s="200">
        <f t="shared" si="25"/>
        <v>0</v>
      </c>
      <c r="AE95" s="201">
        <f t="shared" si="26"/>
        <v>0</v>
      </c>
      <c r="AF95" s="202">
        <f t="shared" si="27"/>
        <v>0</v>
      </c>
      <c r="AG95" s="202">
        <f t="shared" si="28"/>
        <v>0</v>
      </c>
    </row>
    <row r="96" spans="2:33" s="126" customFormat="1" ht="15" hidden="1" customHeight="1" x14ac:dyDescent="0.2">
      <c r="B96" s="195"/>
      <c r="C96" s="195"/>
      <c r="D96" s="198"/>
      <c r="E96" s="197"/>
      <c r="F96" s="215"/>
      <c r="G96" s="219"/>
      <c r="H96" s="198"/>
      <c r="I96" s="198"/>
      <c r="J96" s="198"/>
      <c r="K96" s="198"/>
      <c r="L96" s="198"/>
      <c r="M96" s="216"/>
      <c r="N96" s="216"/>
      <c r="O96" s="216"/>
      <c r="P96" s="216"/>
      <c r="Q96" s="216"/>
      <c r="R96" s="216"/>
      <c r="S96" s="216"/>
      <c r="T96" s="217">
        <f t="shared" si="15"/>
        <v>0</v>
      </c>
      <c r="U96" s="218" t="e">
        <f t="shared" si="16"/>
        <v>#DIV/0!</v>
      </c>
      <c r="V96" s="200">
        <f t="shared" si="17"/>
        <v>0</v>
      </c>
      <c r="W96" s="200">
        <f t="shared" si="18"/>
        <v>0</v>
      </c>
      <c r="X96" s="200">
        <f t="shared" si="19"/>
        <v>0</v>
      </c>
      <c r="Y96" s="200">
        <f t="shared" si="20"/>
        <v>0</v>
      </c>
      <c r="Z96" s="200">
        <f t="shared" si="21"/>
        <v>0</v>
      </c>
      <c r="AA96" s="200">
        <f t="shared" si="22"/>
        <v>0</v>
      </c>
      <c r="AB96" s="200">
        <f t="shared" si="23"/>
        <v>0</v>
      </c>
      <c r="AC96" s="200">
        <f t="shared" si="24"/>
        <v>0</v>
      </c>
      <c r="AD96" s="200">
        <f t="shared" si="25"/>
        <v>0</v>
      </c>
      <c r="AE96" s="201">
        <f t="shared" si="26"/>
        <v>0</v>
      </c>
      <c r="AF96" s="202">
        <f t="shared" si="27"/>
        <v>0</v>
      </c>
      <c r="AG96" s="202">
        <f t="shared" si="28"/>
        <v>0</v>
      </c>
    </row>
    <row r="97" spans="2:33" s="126" customFormat="1" ht="15" hidden="1" customHeight="1" x14ac:dyDescent="0.2">
      <c r="B97" s="195"/>
      <c r="C97" s="195"/>
      <c r="D97" s="198"/>
      <c r="E97" s="197"/>
      <c r="F97" s="215"/>
      <c r="G97" s="219"/>
      <c r="H97" s="198"/>
      <c r="I97" s="198"/>
      <c r="J97" s="198"/>
      <c r="K97" s="198"/>
      <c r="L97" s="198"/>
      <c r="M97" s="216"/>
      <c r="N97" s="216"/>
      <c r="O97" s="216"/>
      <c r="P97" s="216"/>
      <c r="Q97" s="216"/>
      <c r="R97" s="216"/>
      <c r="S97" s="216"/>
      <c r="T97" s="217">
        <f t="shared" si="15"/>
        <v>0</v>
      </c>
      <c r="U97" s="218" t="e">
        <f t="shared" si="16"/>
        <v>#DIV/0!</v>
      </c>
      <c r="V97" s="200">
        <f t="shared" si="17"/>
        <v>0</v>
      </c>
      <c r="W97" s="200">
        <f t="shared" si="18"/>
        <v>0</v>
      </c>
      <c r="X97" s="200">
        <f t="shared" si="19"/>
        <v>0</v>
      </c>
      <c r="Y97" s="200">
        <f t="shared" si="20"/>
        <v>0</v>
      </c>
      <c r="Z97" s="200">
        <f t="shared" si="21"/>
        <v>0</v>
      </c>
      <c r="AA97" s="200">
        <f t="shared" si="22"/>
        <v>0</v>
      </c>
      <c r="AB97" s="200">
        <f t="shared" si="23"/>
        <v>0</v>
      </c>
      <c r="AC97" s="200">
        <f t="shared" si="24"/>
        <v>0</v>
      </c>
      <c r="AD97" s="200">
        <f t="shared" si="25"/>
        <v>0</v>
      </c>
      <c r="AE97" s="201">
        <f t="shared" si="26"/>
        <v>0</v>
      </c>
      <c r="AF97" s="202">
        <f t="shared" si="27"/>
        <v>0</v>
      </c>
      <c r="AG97" s="202">
        <f t="shared" si="28"/>
        <v>0</v>
      </c>
    </row>
    <row r="98" spans="2:33" s="126" customFormat="1" ht="15" hidden="1" customHeight="1" x14ac:dyDescent="0.2">
      <c r="B98" s="195"/>
      <c r="C98" s="195"/>
      <c r="D98" s="198"/>
      <c r="E98" s="197"/>
      <c r="F98" s="215"/>
      <c r="G98" s="219"/>
      <c r="H98" s="198"/>
      <c r="I98" s="198"/>
      <c r="J98" s="198"/>
      <c r="K98" s="198"/>
      <c r="L98" s="198"/>
      <c r="M98" s="216"/>
      <c r="N98" s="216"/>
      <c r="O98" s="216"/>
      <c r="P98" s="216"/>
      <c r="Q98" s="216"/>
      <c r="R98" s="216"/>
      <c r="S98" s="216"/>
      <c r="T98" s="217">
        <f t="shared" si="15"/>
        <v>0</v>
      </c>
      <c r="U98" s="218" t="e">
        <f t="shared" si="16"/>
        <v>#DIV/0!</v>
      </c>
      <c r="V98" s="200">
        <f t="shared" si="17"/>
        <v>0</v>
      </c>
      <c r="W98" s="200">
        <f t="shared" si="18"/>
        <v>0</v>
      </c>
      <c r="X98" s="200">
        <f t="shared" si="19"/>
        <v>0</v>
      </c>
      <c r="Y98" s="200">
        <f t="shared" si="20"/>
        <v>0</v>
      </c>
      <c r="Z98" s="200">
        <f t="shared" si="21"/>
        <v>0</v>
      </c>
      <c r="AA98" s="200">
        <f t="shared" si="22"/>
        <v>0</v>
      </c>
      <c r="AB98" s="200">
        <f t="shared" si="23"/>
        <v>0</v>
      </c>
      <c r="AC98" s="200">
        <f t="shared" si="24"/>
        <v>0</v>
      </c>
      <c r="AD98" s="200">
        <f t="shared" si="25"/>
        <v>0</v>
      </c>
      <c r="AE98" s="201">
        <f t="shared" si="26"/>
        <v>0</v>
      </c>
      <c r="AF98" s="202">
        <f t="shared" si="27"/>
        <v>0</v>
      </c>
      <c r="AG98" s="202">
        <f t="shared" si="28"/>
        <v>0</v>
      </c>
    </row>
    <row r="99" spans="2:33" s="126" customFormat="1" ht="15" hidden="1" customHeight="1" x14ac:dyDescent="0.2">
      <c r="B99" s="195"/>
      <c r="C99" s="195"/>
      <c r="D99" s="198"/>
      <c r="E99" s="197"/>
      <c r="F99" s="215"/>
      <c r="G99" s="219"/>
      <c r="H99" s="198"/>
      <c r="I99" s="198"/>
      <c r="J99" s="198"/>
      <c r="K99" s="198"/>
      <c r="L99" s="198"/>
      <c r="M99" s="216"/>
      <c r="N99" s="216"/>
      <c r="O99" s="216"/>
      <c r="P99" s="216"/>
      <c r="Q99" s="216"/>
      <c r="R99" s="216"/>
      <c r="S99" s="216"/>
      <c r="T99" s="217">
        <f t="shared" si="15"/>
        <v>0</v>
      </c>
      <c r="U99" s="218" t="e">
        <f t="shared" si="16"/>
        <v>#DIV/0!</v>
      </c>
      <c r="V99" s="200">
        <f t="shared" si="17"/>
        <v>0</v>
      </c>
      <c r="W99" s="200">
        <f t="shared" si="18"/>
        <v>0</v>
      </c>
      <c r="X99" s="200">
        <f t="shared" si="19"/>
        <v>0</v>
      </c>
      <c r="Y99" s="200">
        <f t="shared" si="20"/>
        <v>0</v>
      </c>
      <c r="Z99" s="200">
        <f t="shared" si="21"/>
        <v>0</v>
      </c>
      <c r="AA99" s="200">
        <f t="shared" si="22"/>
        <v>0</v>
      </c>
      <c r="AB99" s="200">
        <f t="shared" si="23"/>
        <v>0</v>
      </c>
      <c r="AC99" s="200">
        <f t="shared" si="24"/>
        <v>0</v>
      </c>
      <c r="AD99" s="200">
        <f t="shared" si="25"/>
        <v>0</v>
      </c>
      <c r="AE99" s="201">
        <f t="shared" si="26"/>
        <v>0</v>
      </c>
      <c r="AF99" s="202">
        <f t="shared" si="27"/>
        <v>0</v>
      </c>
      <c r="AG99" s="202">
        <f t="shared" si="28"/>
        <v>0</v>
      </c>
    </row>
    <row r="100" spans="2:33" s="126" customFormat="1" ht="15" hidden="1" customHeight="1" x14ac:dyDescent="0.2">
      <c r="B100" s="195"/>
      <c r="C100" s="195"/>
      <c r="D100" s="198"/>
      <c r="E100" s="197"/>
      <c r="F100" s="215"/>
      <c r="G100" s="219"/>
      <c r="H100" s="198"/>
      <c r="I100" s="198"/>
      <c r="J100" s="198"/>
      <c r="K100" s="198"/>
      <c r="L100" s="198"/>
      <c r="M100" s="216"/>
      <c r="N100" s="216"/>
      <c r="O100" s="216"/>
      <c r="P100" s="216"/>
      <c r="Q100" s="216"/>
      <c r="R100" s="216"/>
      <c r="S100" s="216"/>
      <c r="T100" s="217">
        <f t="shared" si="15"/>
        <v>0</v>
      </c>
      <c r="U100" s="218" t="e">
        <f t="shared" si="16"/>
        <v>#DIV/0!</v>
      </c>
      <c r="V100" s="200">
        <f t="shared" si="17"/>
        <v>0</v>
      </c>
      <c r="W100" s="200">
        <f t="shared" si="18"/>
        <v>0</v>
      </c>
      <c r="X100" s="200">
        <f t="shared" si="19"/>
        <v>0</v>
      </c>
      <c r="Y100" s="200">
        <f t="shared" si="20"/>
        <v>0</v>
      </c>
      <c r="Z100" s="200">
        <f t="shared" si="21"/>
        <v>0</v>
      </c>
      <c r="AA100" s="200">
        <f t="shared" si="22"/>
        <v>0</v>
      </c>
      <c r="AB100" s="200">
        <f t="shared" si="23"/>
        <v>0</v>
      </c>
      <c r="AC100" s="200">
        <f t="shared" si="24"/>
        <v>0</v>
      </c>
      <c r="AD100" s="200">
        <f t="shared" si="25"/>
        <v>0</v>
      </c>
      <c r="AE100" s="201">
        <f t="shared" si="26"/>
        <v>0</v>
      </c>
      <c r="AF100" s="202">
        <f t="shared" si="27"/>
        <v>0</v>
      </c>
      <c r="AG100" s="202">
        <f t="shared" si="28"/>
        <v>0</v>
      </c>
    </row>
    <row r="101" spans="2:33" s="126" customFormat="1" ht="15" hidden="1" customHeight="1" x14ac:dyDescent="0.2">
      <c r="B101" s="195"/>
      <c r="C101" s="195"/>
      <c r="D101" s="198"/>
      <c r="E101" s="197"/>
      <c r="F101" s="215"/>
      <c r="G101" s="219"/>
      <c r="H101" s="198"/>
      <c r="I101" s="198"/>
      <c r="J101" s="198"/>
      <c r="K101" s="198"/>
      <c r="L101" s="198"/>
      <c r="M101" s="216"/>
      <c r="N101" s="216"/>
      <c r="O101" s="216"/>
      <c r="P101" s="216"/>
      <c r="Q101" s="216"/>
      <c r="R101" s="216"/>
      <c r="S101" s="216"/>
      <c r="T101" s="217">
        <f t="shared" si="15"/>
        <v>0</v>
      </c>
      <c r="U101" s="218" t="e">
        <f t="shared" si="16"/>
        <v>#DIV/0!</v>
      </c>
      <c r="V101" s="200">
        <f t="shared" si="17"/>
        <v>0</v>
      </c>
      <c r="W101" s="200">
        <f t="shared" si="18"/>
        <v>0</v>
      </c>
      <c r="X101" s="200">
        <f t="shared" si="19"/>
        <v>0</v>
      </c>
      <c r="Y101" s="200">
        <f t="shared" si="20"/>
        <v>0</v>
      </c>
      <c r="Z101" s="200">
        <f t="shared" si="21"/>
        <v>0</v>
      </c>
      <c r="AA101" s="200">
        <f t="shared" si="22"/>
        <v>0</v>
      </c>
      <c r="AB101" s="200">
        <f t="shared" si="23"/>
        <v>0</v>
      </c>
      <c r="AC101" s="200">
        <f t="shared" si="24"/>
        <v>0</v>
      </c>
      <c r="AD101" s="200">
        <f t="shared" si="25"/>
        <v>0</v>
      </c>
      <c r="AE101" s="201">
        <f t="shared" si="26"/>
        <v>0</v>
      </c>
      <c r="AF101" s="202">
        <f t="shared" si="27"/>
        <v>0</v>
      </c>
      <c r="AG101" s="202">
        <f t="shared" si="28"/>
        <v>0</v>
      </c>
    </row>
    <row r="102" spans="2:33" s="126" customFormat="1" ht="15" hidden="1" customHeight="1" x14ac:dyDescent="0.2">
      <c r="B102" s="195"/>
      <c r="C102" s="195"/>
      <c r="D102" s="198"/>
      <c r="E102" s="197"/>
      <c r="F102" s="215"/>
      <c r="G102" s="219"/>
      <c r="H102" s="198"/>
      <c r="I102" s="198"/>
      <c r="J102" s="198"/>
      <c r="K102" s="198"/>
      <c r="L102" s="198"/>
      <c r="M102" s="216"/>
      <c r="N102" s="216"/>
      <c r="O102" s="216"/>
      <c r="P102" s="216"/>
      <c r="Q102" s="216"/>
      <c r="R102" s="216"/>
      <c r="S102" s="216"/>
      <c r="T102" s="217">
        <f t="shared" si="15"/>
        <v>0</v>
      </c>
      <c r="U102" s="218" t="e">
        <f t="shared" si="16"/>
        <v>#DIV/0!</v>
      </c>
      <c r="V102" s="200">
        <f t="shared" si="17"/>
        <v>0</v>
      </c>
      <c r="W102" s="200">
        <f t="shared" si="18"/>
        <v>0</v>
      </c>
      <c r="X102" s="200">
        <f t="shared" si="19"/>
        <v>0</v>
      </c>
      <c r="Y102" s="200">
        <f t="shared" si="20"/>
        <v>0</v>
      </c>
      <c r="Z102" s="200">
        <f t="shared" si="21"/>
        <v>0</v>
      </c>
      <c r="AA102" s="200">
        <f t="shared" si="22"/>
        <v>0</v>
      </c>
      <c r="AB102" s="200">
        <f t="shared" si="23"/>
        <v>0</v>
      </c>
      <c r="AC102" s="200">
        <f t="shared" si="24"/>
        <v>0</v>
      </c>
      <c r="AD102" s="200">
        <f t="shared" si="25"/>
        <v>0</v>
      </c>
      <c r="AE102" s="201">
        <f t="shared" si="26"/>
        <v>0</v>
      </c>
      <c r="AF102" s="202">
        <f t="shared" si="27"/>
        <v>0</v>
      </c>
      <c r="AG102" s="202">
        <f t="shared" si="28"/>
        <v>0</v>
      </c>
    </row>
    <row r="103" spans="2:33" s="126" customFormat="1" ht="15" hidden="1" customHeight="1" x14ac:dyDescent="0.2">
      <c r="B103" s="195"/>
      <c r="C103" s="195"/>
      <c r="D103" s="198"/>
      <c r="E103" s="197"/>
      <c r="F103" s="215"/>
      <c r="G103" s="219"/>
      <c r="H103" s="198"/>
      <c r="I103" s="198"/>
      <c r="J103" s="198"/>
      <c r="K103" s="198"/>
      <c r="L103" s="198"/>
      <c r="M103" s="216"/>
      <c r="N103" s="216"/>
      <c r="O103" s="216"/>
      <c r="P103" s="216"/>
      <c r="Q103" s="216"/>
      <c r="R103" s="216"/>
      <c r="S103" s="216"/>
      <c r="T103" s="217">
        <f t="shared" si="15"/>
        <v>0</v>
      </c>
      <c r="U103" s="218" t="e">
        <f t="shared" si="16"/>
        <v>#DIV/0!</v>
      </c>
      <c r="V103" s="200">
        <f t="shared" si="17"/>
        <v>0</v>
      </c>
      <c r="W103" s="200">
        <f t="shared" si="18"/>
        <v>0</v>
      </c>
      <c r="X103" s="200">
        <f t="shared" si="19"/>
        <v>0</v>
      </c>
      <c r="Y103" s="200">
        <f t="shared" si="20"/>
        <v>0</v>
      </c>
      <c r="Z103" s="200">
        <f t="shared" si="21"/>
        <v>0</v>
      </c>
      <c r="AA103" s="200">
        <f t="shared" si="22"/>
        <v>0</v>
      </c>
      <c r="AB103" s="200">
        <f t="shared" si="23"/>
        <v>0</v>
      </c>
      <c r="AC103" s="200">
        <f t="shared" si="24"/>
        <v>0</v>
      </c>
      <c r="AD103" s="200">
        <f t="shared" si="25"/>
        <v>0</v>
      </c>
      <c r="AE103" s="201">
        <f t="shared" si="26"/>
        <v>0</v>
      </c>
      <c r="AF103" s="202">
        <f t="shared" si="27"/>
        <v>0</v>
      </c>
      <c r="AG103" s="202">
        <f t="shared" si="28"/>
        <v>0</v>
      </c>
    </row>
    <row r="104" spans="2:33" s="126" customFormat="1" ht="15" hidden="1" customHeight="1" x14ac:dyDescent="0.2">
      <c r="B104" s="195"/>
      <c r="C104" s="195"/>
      <c r="D104" s="198"/>
      <c r="E104" s="197"/>
      <c r="F104" s="215"/>
      <c r="G104" s="219"/>
      <c r="H104" s="198"/>
      <c r="I104" s="198"/>
      <c r="J104" s="198"/>
      <c r="K104" s="198"/>
      <c r="L104" s="198"/>
      <c r="M104" s="216"/>
      <c r="N104" s="216"/>
      <c r="O104" s="216"/>
      <c r="P104" s="216"/>
      <c r="Q104" s="216"/>
      <c r="R104" s="216"/>
      <c r="S104" s="216"/>
      <c r="T104" s="217">
        <f t="shared" si="15"/>
        <v>0</v>
      </c>
      <c r="U104" s="218" t="e">
        <f t="shared" si="16"/>
        <v>#DIV/0!</v>
      </c>
      <c r="V104" s="200">
        <f t="shared" si="17"/>
        <v>0</v>
      </c>
      <c r="W104" s="200">
        <f t="shared" si="18"/>
        <v>0</v>
      </c>
      <c r="X104" s="200">
        <f t="shared" si="19"/>
        <v>0</v>
      </c>
      <c r="Y104" s="200">
        <f t="shared" si="20"/>
        <v>0</v>
      </c>
      <c r="Z104" s="200">
        <f t="shared" si="21"/>
        <v>0</v>
      </c>
      <c r="AA104" s="200">
        <f t="shared" si="22"/>
        <v>0</v>
      </c>
      <c r="AB104" s="200">
        <f t="shared" si="23"/>
        <v>0</v>
      </c>
      <c r="AC104" s="200">
        <f t="shared" si="24"/>
        <v>0</v>
      </c>
      <c r="AD104" s="200">
        <f t="shared" si="25"/>
        <v>0</v>
      </c>
      <c r="AE104" s="201">
        <f t="shared" si="26"/>
        <v>0</v>
      </c>
      <c r="AF104" s="202">
        <f t="shared" si="27"/>
        <v>0</v>
      </c>
      <c r="AG104" s="202">
        <f t="shared" si="28"/>
        <v>0</v>
      </c>
    </row>
    <row r="105" spans="2:33" s="126" customFormat="1" ht="15" hidden="1" customHeight="1" x14ac:dyDescent="0.2">
      <c r="B105" s="195"/>
      <c r="C105" s="195"/>
      <c r="D105" s="198"/>
      <c r="E105" s="197"/>
      <c r="F105" s="215"/>
      <c r="G105" s="219"/>
      <c r="H105" s="198"/>
      <c r="I105" s="198"/>
      <c r="J105" s="198"/>
      <c r="K105" s="198"/>
      <c r="L105" s="198"/>
      <c r="M105" s="216"/>
      <c r="N105" s="216"/>
      <c r="O105" s="216"/>
      <c r="P105" s="216"/>
      <c r="Q105" s="216"/>
      <c r="R105" s="216"/>
      <c r="S105" s="216"/>
      <c r="T105" s="217">
        <f t="shared" si="15"/>
        <v>0</v>
      </c>
      <c r="U105" s="218" t="e">
        <f t="shared" si="16"/>
        <v>#DIV/0!</v>
      </c>
      <c r="V105" s="200">
        <f t="shared" si="17"/>
        <v>0</v>
      </c>
      <c r="W105" s="200">
        <f t="shared" si="18"/>
        <v>0</v>
      </c>
      <c r="X105" s="200">
        <f t="shared" si="19"/>
        <v>0</v>
      </c>
      <c r="Y105" s="200">
        <f t="shared" si="20"/>
        <v>0</v>
      </c>
      <c r="Z105" s="200">
        <f t="shared" si="21"/>
        <v>0</v>
      </c>
      <c r="AA105" s="200">
        <f t="shared" si="22"/>
        <v>0</v>
      </c>
      <c r="AB105" s="200">
        <f t="shared" si="23"/>
        <v>0</v>
      </c>
      <c r="AC105" s="200">
        <f t="shared" si="24"/>
        <v>0</v>
      </c>
      <c r="AD105" s="200">
        <f t="shared" si="25"/>
        <v>0</v>
      </c>
      <c r="AE105" s="201">
        <f t="shared" si="26"/>
        <v>0</v>
      </c>
      <c r="AF105" s="202">
        <f t="shared" si="27"/>
        <v>0</v>
      </c>
      <c r="AG105" s="202">
        <f t="shared" si="28"/>
        <v>0</v>
      </c>
    </row>
    <row r="106" spans="2:33" s="126" customFormat="1" ht="15" hidden="1" customHeight="1" x14ac:dyDescent="0.2">
      <c r="B106" s="195"/>
      <c r="C106" s="195"/>
      <c r="D106" s="198"/>
      <c r="E106" s="197"/>
      <c r="F106" s="215"/>
      <c r="G106" s="219"/>
      <c r="H106" s="198"/>
      <c r="I106" s="198"/>
      <c r="J106" s="198"/>
      <c r="K106" s="198"/>
      <c r="L106" s="198"/>
      <c r="M106" s="216"/>
      <c r="N106" s="216"/>
      <c r="O106" s="216"/>
      <c r="P106" s="216"/>
      <c r="Q106" s="216"/>
      <c r="R106" s="216"/>
      <c r="S106" s="216"/>
      <c r="T106" s="217">
        <f t="shared" si="15"/>
        <v>0</v>
      </c>
      <c r="U106" s="218" t="e">
        <f t="shared" si="16"/>
        <v>#DIV/0!</v>
      </c>
      <c r="V106" s="200">
        <f t="shared" si="17"/>
        <v>0</v>
      </c>
      <c r="W106" s="200">
        <f t="shared" si="18"/>
        <v>0</v>
      </c>
      <c r="X106" s="200">
        <f t="shared" si="19"/>
        <v>0</v>
      </c>
      <c r="Y106" s="200">
        <f t="shared" si="20"/>
        <v>0</v>
      </c>
      <c r="Z106" s="200">
        <f t="shared" si="21"/>
        <v>0</v>
      </c>
      <c r="AA106" s="200">
        <f t="shared" si="22"/>
        <v>0</v>
      </c>
      <c r="AB106" s="200">
        <f t="shared" si="23"/>
        <v>0</v>
      </c>
      <c r="AC106" s="200">
        <f t="shared" si="24"/>
        <v>0</v>
      </c>
      <c r="AD106" s="200">
        <f t="shared" si="25"/>
        <v>0</v>
      </c>
      <c r="AE106" s="201">
        <f t="shared" si="26"/>
        <v>0</v>
      </c>
      <c r="AF106" s="202">
        <f t="shared" si="27"/>
        <v>0</v>
      </c>
      <c r="AG106" s="202">
        <f t="shared" si="28"/>
        <v>0</v>
      </c>
    </row>
    <row r="107" spans="2:33" s="126" customFormat="1" ht="15" hidden="1" customHeight="1" x14ac:dyDescent="0.2">
      <c r="B107" s="195"/>
      <c r="C107" s="195"/>
      <c r="D107" s="198"/>
      <c r="E107" s="197"/>
      <c r="F107" s="215"/>
      <c r="G107" s="219"/>
      <c r="H107" s="198"/>
      <c r="I107" s="198"/>
      <c r="J107" s="198"/>
      <c r="K107" s="198"/>
      <c r="L107" s="198"/>
      <c r="M107" s="216"/>
      <c r="N107" s="216"/>
      <c r="O107" s="216"/>
      <c r="P107" s="216"/>
      <c r="Q107" s="216"/>
      <c r="R107" s="216"/>
      <c r="S107" s="216"/>
      <c r="T107" s="217">
        <f t="shared" si="15"/>
        <v>0</v>
      </c>
      <c r="U107" s="218" t="e">
        <f t="shared" si="16"/>
        <v>#DIV/0!</v>
      </c>
      <c r="V107" s="200">
        <f t="shared" si="17"/>
        <v>0</v>
      </c>
      <c r="W107" s="200">
        <f t="shared" si="18"/>
        <v>0</v>
      </c>
      <c r="X107" s="200">
        <f t="shared" si="19"/>
        <v>0</v>
      </c>
      <c r="Y107" s="200">
        <f t="shared" si="20"/>
        <v>0</v>
      </c>
      <c r="Z107" s="200">
        <f t="shared" si="21"/>
        <v>0</v>
      </c>
      <c r="AA107" s="200">
        <f t="shared" si="22"/>
        <v>0</v>
      </c>
      <c r="AB107" s="200">
        <f t="shared" si="23"/>
        <v>0</v>
      </c>
      <c r="AC107" s="200">
        <f t="shared" si="24"/>
        <v>0</v>
      </c>
      <c r="AD107" s="200">
        <f t="shared" si="25"/>
        <v>0</v>
      </c>
      <c r="AE107" s="201">
        <f t="shared" si="26"/>
        <v>0</v>
      </c>
      <c r="AF107" s="202">
        <f t="shared" si="27"/>
        <v>0</v>
      </c>
      <c r="AG107" s="202">
        <f t="shared" si="28"/>
        <v>0</v>
      </c>
    </row>
    <row r="108" spans="2:33" s="126" customFormat="1" ht="15" hidden="1" customHeight="1" x14ac:dyDescent="0.2">
      <c r="B108" s="195"/>
      <c r="C108" s="195"/>
      <c r="D108" s="198"/>
      <c r="E108" s="197"/>
      <c r="F108" s="215"/>
      <c r="G108" s="219"/>
      <c r="H108" s="198"/>
      <c r="I108" s="198"/>
      <c r="J108" s="198"/>
      <c r="K108" s="198"/>
      <c r="L108" s="198"/>
      <c r="M108" s="216"/>
      <c r="N108" s="216"/>
      <c r="O108" s="216"/>
      <c r="P108" s="216"/>
      <c r="Q108" s="216"/>
      <c r="R108" s="216"/>
      <c r="S108" s="216"/>
      <c r="T108" s="217">
        <f t="shared" si="15"/>
        <v>0</v>
      </c>
      <c r="U108" s="218" t="e">
        <f t="shared" si="16"/>
        <v>#DIV/0!</v>
      </c>
      <c r="V108" s="200">
        <f t="shared" si="17"/>
        <v>0</v>
      </c>
      <c r="W108" s="200">
        <f t="shared" si="18"/>
        <v>0</v>
      </c>
      <c r="X108" s="200">
        <f t="shared" si="19"/>
        <v>0</v>
      </c>
      <c r="Y108" s="200">
        <f t="shared" si="20"/>
        <v>0</v>
      </c>
      <c r="Z108" s="200">
        <f t="shared" si="21"/>
        <v>0</v>
      </c>
      <c r="AA108" s="200">
        <f t="shared" si="22"/>
        <v>0</v>
      </c>
      <c r="AB108" s="200">
        <f t="shared" si="23"/>
        <v>0</v>
      </c>
      <c r="AC108" s="200">
        <f t="shared" si="24"/>
        <v>0</v>
      </c>
      <c r="AD108" s="200">
        <f t="shared" si="25"/>
        <v>0</v>
      </c>
      <c r="AE108" s="201">
        <f t="shared" si="26"/>
        <v>0</v>
      </c>
      <c r="AF108" s="202">
        <f t="shared" si="27"/>
        <v>0</v>
      </c>
      <c r="AG108" s="202">
        <f t="shared" si="28"/>
        <v>0</v>
      </c>
    </row>
    <row r="109" spans="2:33" s="126" customFormat="1" ht="15" hidden="1" customHeight="1" x14ac:dyDescent="0.2">
      <c r="B109" s="195"/>
      <c r="C109" s="195"/>
      <c r="D109" s="198"/>
      <c r="E109" s="197"/>
      <c r="F109" s="215"/>
      <c r="G109" s="219"/>
      <c r="H109" s="198"/>
      <c r="I109" s="198"/>
      <c r="J109" s="198"/>
      <c r="K109" s="198"/>
      <c r="L109" s="198"/>
      <c r="M109" s="216"/>
      <c r="N109" s="216"/>
      <c r="O109" s="216"/>
      <c r="P109" s="216"/>
      <c r="Q109" s="216"/>
      <c r="R109" s="216"/>
      <c r="S109" s="216"/>
      <c r="T109" s="217">
        <f t="shared" si="15"/>
        <v>0</v>
      </c>
      <c r="U109" s="218" t="e">
        <f t="shared" si="16"/>
        <v>#DIV/0!</v>
      </c>
      <c r="V109" s="200">
        <f t="shared" si="17"/>
        <v>0</v>
      </c>
      <c r="W109" s="200">
        <f t="shared" si="18"/>
        <v>0</v>
      </c>
      <c r="X109" s="200">
        <f t="shared" si="19"/>
        <v>0</v>
      </c>
      <c r="Y109" s="200">
        <f t="shared" si="20"/>
        <v>0</v>
      </c>
      <c r="Z109" s="200">
        <f t="shared" si="21"/>
        <v>0</v>
      </c>
      <c r="AA109" s="200">
        <f t="shared" si="22"/>
        <v>0</v>
      </c>
      <c r="AB109" s="200">
        <f t="shared" si="23"/>
        <v>0</v>
      </c>
      <c r="AC109" s="200">
        <f t="shared" si="24"/>
        <v>0</v>
      </c>
      <c r="AD109" s="200">
        <f t="shared" si="25"/>
        <v>0</v>
      </c>
      <c r="AE109" s="201">
        <f t="shared" si="26"/>
        <v>0</v>
      </c>
      <c r="AF109" s="202">
        <f t="shared" si="27"/>
        <v>0</v>
      </c>
      <c r="AG109" s="202">
        <f t="shared" si="28"/>
        <v>0</v>
      </c>
    </row>
    <row r="110" spans="2:33" s="126" customFormat="1" ht="15" hidden="1" customHeight="1" x14ac:dyDescent="0.2">
      <c r="B110" s="195"/>
      <c r="C110" s="195"/>
      <c r="D110" s="198"/>
      <c r="E110" s="197"/>
      <c r="F110" s="215"/>
      <c r="G110" s="219"/>
      <c r="H110" s="198"/>
      <c r="I110" s="198"/>
      <c r="J110" s="198"/>
      <c r="K110" s="198"/>
      <c r="L110" s="198"/>
      <c r="M110" s="216"/>
      <c r="N110" s="216"/>
      <c r="O110" s="216"/>
      <c r="P110" s="216"/>
      <c r="Q110" s="216"/>
      <c r="R110" s="216"/>
      <c r="S110" s="216"/>
      <c r="T110" s="217">
        <f t="shared" si="15"/>
        <v>0</v>
      </c>
      <c r="U110" s="218" t="e">
        <f t="shared" si="16"/>
        <v>#DIV/0!</v>
      </c>
      <c r="V110" s="200">
        <f t="shared" si="17"/>
        <v>0</v>
      </c>
      <c r="W110" s="200">
        <f t="shared" si="18"/>
        <v>0</v>
      </c>
      <c r="X110" s="200">
        <f t="shared" si="19"/>
        <v>0</v>
      </c>
      <c r="Y110" s="200">
        <f t="shared" si="20"/>
        <v>0</v>
      </c>
      <c r="Z110" s="200">
        <f t="shared" si="21"/>
        <v>0</v>
      </c>
      <c r="AA110" s="200">
        <f t="shared" si="22"/>
        <v>0</v>
      </c>
      <c r="AB110" s="200">
        <f t="shared" si="23"/>
        <v>0</v>
      </c>
      <c r="AC110" s="200">
        <f t="shared" si="24"/>
        <v>0</v>
      </c>
      <c r="AD110" s="200">
        <f t="shared" si="25"/>
        <v>0</v>
      </c>
      <c r="AE110" s="201">
        <f t="shared" si="26"/>
        <v>0</v>
      </c>
      <c r="AF110" s="202">
        <f t="shared" si="27"/>
        <v>0</v>
      </c>
      <c r="AG110" s="202">
        <f t="shared" si="28"/>
        <v>0</v>
      </c>
    </row>
    <row r="111" spans="2:33" s="126" customFormat="1" ht="15" hidden="1" customHeight="1" x14ac:dyDescent="0.2">
      <c r="B111" s="195"/>
      <c r="C111" s="195"/>
      <c r="D111" s="198"/>
      <c r="E111" s="197"/>
      <c r="F111" s="215"/>
      <c r="G111" s="219"/>
      <c r="H111" s="198"/>
      <c r="I111" s="198"/>
      <c r="J111" s="198"/>
      <c r="K111" s="198"/>
      <c r="L111" s="198"/>
      <c r="M111" s="216"/>
      <c r="N111" s="216"/>
      <c r="O111" s="216"/>
      <c r="P111" s="216"/>
      <c r="Q111" s="216"/>
      <c r="R111" s="216"/>
      <c r="S111" s="216"/>
      <c r="T111" s="217">
        <f t="shared" si="15"/>
        <v>0</v>
      </c>
      <c r="U111" s="218" t="e">
        <f t="shared" si="16"/>
        <v>#DIV/0!</v>
      </c>
      <c r="V111" s="200">
        <f t="shared" si="17"/>
        <v>0</v>
      </c>
      <c r="W111" s="200">
        <f t="shared" si="18"/>
        <v>0</v>
      </c>
      <c r="X111" s="200">
        <f t="shared" si="19"/>
        <v>0</v>
      </c>
      <c r="Y111" s="200">
        <f t="shared" si="20"/>
        <v>0</v>
      </c>
      <c r="Z111" s="200">
        <f t="shared" si="21"/>
        <v>0</v>
      </c>
      <c r="AA111" s="200">
        <f t="shared" si="22"/>
        <v>0</v>
      </c>
      <c r="AB111" s="200">
        <f t="shared" si="23"/>
        <v>0</v>
      </c>
      <c r="AC111" s="200">
        <f t="shared" si="24"/>
        <v>0</v>
      </c>
      <c r="AD111" s="200">
        <f t="shared" si="25"/>
        <v>0</v>
      </c>
      <c r="AE111" s="201">
        <f t="shared" si="26"/>
        <v>0</v>
      </c>
      <c r="AF111" s="202">
        <f t="shared" si="27"/>
        <v>0</v>
      </c>
      <c r="AG111" s="202">
        <f t="shared" si="28"/>
        <v>0</v>
      </c>
    </row>
    <row r="112" spans="2:33" s="126" customFormat="1" ht="15" hidden="1" customHeight="1" x14ac:dyDescent="0.2">
      <c r="B112" s="195"/>
      <c r="C112" s="195"/>
      <c r="D112" s="198"/>
      <c r="E112" s="197"/>
      <c r="F112" s="215"/>
      <c r="G112" s="219"/>
      <c r="H112" s="198"/>
      <c r="I112" s="198"/>
      <c r="J112" s="198"/>
      <c r="K112" s="198"/>
      <c r="L112" s="198"/>
      <c r="M112" s="216"/>
      <c r="N112" s="216"/>
      <c r="O112" s="216"/>
      <c r="P112" s="216"/>
      <c r="Q112" s="216"/>
      <c r="R112" s="216"/>
      <c r="S112" s="216"/>
      <c r="T112" s="217">
        <f t="shared" si="15"/>
        <v>0</v>
      </c>
      <c r="U112" s="218" t="e">
        <f t="shared" si="16"/>
        <v>#DIV/0!</v>
      </c>
      <c r="V112" s="200">
        <f t="shared" si="17"/>
        <v>0</v>
      </c>
      <c r="W112" s="200">
        <f t="shared" si="18"/>
        <v>0</v>
      </c>
      <c r="X112" s="200">
        <f t="shared" si="19"/>
        <v>0</v>
      </c>
      <c r="Y112" s="200">
        <f t="shared" si="20"/>
        <v>0</v>
      </c>
      <c r="Z112" s="200">
        <f t="shared" si="21"/>
        <v>0</v>
      </c>
      <c r="AA112" s="200">
        <f t="shared" si="22"/>
        <v>0</v>
      </c>
      <c r="AB112" s="200">
        <f t="shared" si="23"/>
        <v>0</v>
      </c>
      <c r="AC112" s="200">
        <f t="shared" si="24"/>
        <v>0</v>
      </c>
      <c r="AD112" s="200">
        <f t="shared" si="25"/>
        <v>0</v>
      </c>
      <c r="AE112" s="201">
        <f t="shared" si="26"/>
        <v>0</v>
      </c>
      <c r="AF112" s="202">
        <f t="shared" si="27"/>
        <v>0</v>
      </c>
      <c r="AG112" s="202">
        <f t="shared" si="28"/>
        <v>0</v>
      </c>
    </row>
    <row r="113" spans="2:33" s="126" customFormat="1" ht="15" hidden="1" customHeight="1" x14ac:dyDescent="0.2">
      <c r="B113" s="195"/>
      <c r="C113" s="195"/>
      <c r="D113" s="198"/>
      <c r="E113" s="197"/>
      <c r="F113" s="215"/>
      <c r="G113" s="219"/>
      <c r="H113" s="198"/>
      <c r="I113" s="198"/>
      <c r="J113" s="198"/>
      <c r="K113" s="198"/>
      <c r="L113" s="198"/>
      <c r="M113" s="216"/>
      <c r="N113" s="216"/>
      <c r="O113" s="216"/>
      <c r="P113" s="216"/>
      <c r="Q113" s="216"/>
      <c r="R113" s="216"/>
      <c r="S113" s="216"/>
      <c r="T113" s="217">
        <f t="shared" si="15"/>
        <v>0</v>
      </c>
      <c r="U113" s="218" t="e">
        <f t="shared" si="16"/>
        <v>#DIV/0!</v>
      </c>
      <c r="V113" s="200">
        <f t="shared" si="17"/>
        <v>0</v>
      </c>
      <c r="W113" s="200">
        <f t="shared" si="18"/>
        <v>0</v>
      </c>
      <c r="X113" s="200">
        <f t="shared" si="19"/>
        <v>0</v>
      </c>
      <c r="Y113" s="200">
        <f t="shared" si="20"/>
        <v>0</v>
      </c>
      <c r="Z113" s="200">
        <f t="shared" si="21"/>
        <v>0</v>
      </c>
      <c r="AA113" s="200">
        <f t="shared" si="22"/>
        <v>0</v>
      </c>
      <c r="AB113" s="200">
        <f t="shared" si="23"/>
        <v>0</v>
      </c>
      <c r="AC113" s="200">
        <f t="shared" si="24"/>
        <v>0</v>
      </c>
      <c r="AD113" s="200">
        <f t="shared" si="25"/>
        <v>0</v>
      </c>
      <c r="AE113" s="201">
        <f t="shared" si="26"/>
        <v>0</v>
      </c>
      <c r="AF113" s="202">
        <f t="shared" si="27"/>
        <v>0</v>
      </c>
      <c r="AG113" s="202">
        <f t="shared" si="28"/>
        <v>0</v>
      </c>
    </row>
    <row r="114" spans="2:33" s="126" customFormat="1" ht="15" hidden="1" customHeight="1" x14ac:dyDescent="0.2">
      <c r="B114" s="195"/>
      <c r="C114" s="195"/>
      <c r="D114" s="198"/>
      <c r="E114" s="197"/>
      <c r="F114" s="215"/>
      <c r="G114" s="219"/>
      <c r="H114" s="198"/>
      <c r="I114" s="198"/>
      <c r="J114" s="198"/>
      <c r="K114" s="198"/>
      <c r="L114" s="198"/>
      <c r="M114" s="216"/>
      <c r="N114" s="216"/>
      <c r="O114" s="216"/>
      <c r="P114" s="216"/>
      <c r="Q114" s="216"/>
      <c r="R114" s="216"/>
      <c r="S114" s="216"/>
      <c r="T114" s="217">
        <f t="shared" si="15"/>
        <v>0</v>
      </c>
      <c r="U114" s="218" t="e">
        <f t="shared" si="16"/>
        <v>#DIV/0!</v>
      </c>
      <c r="V114" s="200">
        <f t="shared" si="17"/>
        <v>0</v>
      </c>
      <c r="W114" s="200">
        <f t="shared" si="18"/>
        <v>0</v>
      </c>
      <c r="X114" s="200">
        <f t="shared" si="19"/>
        <v>0</v>
      </c>
      <c r="Y114" s="200">
        <f t="shared" si="20"/>
        <v>0</v>
      </c>
      <c r="Z114" s="200">
        <f t="shared" si="21"/>
        <v>0</v>
      </c>
      <c r="AA114" s="200">
        <f t="shared" si="22"/>
        <v>0</v>
      </c>
      <c r="AB114" s="200">
        <f t="shared" si="23"/>
        <v>0</v>
      </c>
      <c r="AC114" s="200">
        <f t="shared" si="24"/>
        <v>0</v>
      </c>
      <c r="AD114" s="200">
        <f t="shared" si="25"/>
        <v>0</v>
      </c>
      <c r="AE114" s="201">
        <f t="shared" si="26"/>
        <v>0</v>
      </c>
      <c r="AF114" s="202">
        <f t="shared" si="27"/>
        <v>0</v>
      </c>
      <c r="AG114" s="202">
        <f t="shared" si="28"/>
        <v>0</v>
      </c>
    </row>
    <row r="115" spans="2:33" s="126" customFormat="1" ht="15" hidden="1" customHeight="1" x14ac:dyDescent="0.2">
      <c r="B115" s="195"/>
      <c r="C115" s="195"/>
      <c r="D115" s="198"/>
      <c r="E115" s="197"/>
      <c r="F115" s="215"/>
      <c r="G115" s="219"/>
      <c r="H115" s="198"/>
      <c r="I115" s="198"/>
      <c r="J115" s="198"/>
      <c r="K115" s="198"/>
      <c r="L115" s="198"/>
      <c r="M115" s="216"/>
      <c r="N115" s="216"/>
      <c r="O115" s="216"/>
      <c r="P115" s="216"/>
      <c r="Q115" s="216"/>
      <c r="R115" s="216"/>
      <c r="S115" s="216"/>
      <c r="T115" s="217">
        <f t="shared" si="15"/>
        <v>0</v>
      </c>
      <c r="U115" s="218" t="e">
        <f t="shared" si="16"/>
        <v>#DIV/0!</v>
      </c>
      <c r="V115" s="200">
        <f t="shared" si="17"/>
        <v>0</v>
      </c>
      <c r="W115" s="200">
        <f t="shared" si="18"/>
        <v>0</v>
      </c>
      <c r="X115" s="200">
        <f t="shared" si="19"/>
        <v>0</v>
      </c>
      <c r="Y115" s="200">
        <f t="shared" si="20"/>
        <v>0</v>
      </c>
      <c r="Z115" s="200">
        <f t="shared" si="21"/>
        <v>0</v>
      </c>
      <c r="AA115" s="200">
        <f t="shared" si="22"/>
        <v>0</v>
      </c>
      <c r="AB115" s="200">
        <f t="shared" si="23"/>
        <v>0</v>
      </c>
      <c r="AC115" s="200">
        <f t="shared" si="24"/>
        <v>0</v>
      </c>
      <c r="AD115" s="200">
        <f t="shared" si="25"/>
        <v>0</v>
      </c>
      <c r="AE115" s="201">
        <f t="shared" si="26"/>
        <v>0</v>
      </c>
      <c r="AF115" s="202">
        <f t="shared" si="27"/>
        <v>0</v>
      </c>
      <c r="AG115" s="202">
        <f t="shared" si="28"/>
        <v>0</v>
      </c>
    </row>
    <row r="116" spans="2:33" s="126" customFormat="1" ht="15" hidden="1" customHeight="1" x14ac:dyDescent="0.2">
      <c r="B116" s="195"/>
      <c r="C116" s="195"/>
      <c r="D116" s="198"/>
      <c r="E116" s="197"/>
      <c r="F116" s="215"/>
      <c r="G116" s="219"/>
      <c r="H116" s="198"/>
      <c r="I116" s="198"/>
      <c r="J116" s="198"/>
      <c r="K116" s="198"/>
      <c r="L116" s="198"/>
      <c r="M116" s="216"/>
      <c r="N116" s="216"/>
      <c r="O116" s="216"/>
      <c r="P116" s="216"/>
      <c r="Q116" s="216"/>
      <c r="R116" s="216"/>
      <c r="S116" s="216"/>
      <c r="T116" s="217">
        <f t="shared" si="15"/>
        <v>0</v>
      </c>
      <c r="U116" s="218" t="e">
        <f t="shared" si="16"/>
        <v>#DIV/0!</v>
      </c>
      <c r="V116" s="200">
        <f t="shared" si="17"/>
        <v>0</v>
      </c>
      <c r="W116" s="200">
        <f t="shared" si="18"/>
        <v>0</v>
      </c>
      <c r="X116" s="200">
        <f t="shared" si="19"/>
        <v>0</v>
      </c>
      <c r="Y116" s="200">
        <f t="shared" si="20"/>
        <v>0</v>
      </c>
      <c r="Z116" s="200">
        <f t="shared" si="21"/>
        <v>0</v>
      </c>
      <c r="AA116" s="200">
        <f t="shared" si="22"/>
        <v>0</v>
      </c>
      <c r="AB116" s="200">
        <f t="shared" si="23"/>
        <v>0</v>
      </c>
      <c r="AC116" s="200">
        <f t="shared" si="24"/>
        <v>0</v>
      </c>
      <c r="AD116" s="200">
        <f t="shared" si="25"/>
        <v>0</v>
      </c>
      <c r="AE116" s="201">
        <f t="shared" si="26"/>
        <v>0</v>
      </c>
      <c r="AF116" s="202">
        <f t="shared" si="27"/>
        <v>0</v>
      </c>
      <c r="AG116" s="202">
        <f t="shared" si="28"/>
        <v>0</v>
      </c>
    </row>
    <row r="117" spans="2:33" s="126" customFormat="1" ht="15" hidden="1" customHeight="1" x14ac:dyDescent="0.2">
      <c r="B117" s="195"/>
      <c r="C117" s="195"/>
      <c r="D117" s="198"/>
      <c r="E117" s="197"/>
      <c r="F117" s="215"/>
      <c r="G117" s="219"/>
      <c r="H117" s="198"/>
      <c r="I117" s="198"/>
      <c r="J117" s="198"/>
      <c r="K117" s="198"/>
      <c r="L117" s="198"/>
      <c r="M117" s="216"/>
      <c r="N117" s="216"/>
      <c r="O117" s="216"/>
      <c r="P117" s="216"/>
      <c r="Q117" s="216"/>
      <c r="R117" s="216"/>
      <c r="S117" s="216"/>
      <c r="T117" s="217">
        <f t="shared" si="15"/>
        <v>0</v>
      </c>
      <c r="U117" s="218" t="e">
        <f t="shared" si="16"/>
        <v>#DIV/0!</v>
      </c>
      <c r="V117" s="200">
        <f t="shared" si="17"/>
        <v>0</v>
      </c>
      <c r="W117" s="200">
        <f t="shared" si="18"/>
        <v>0</v>
      </c>
      <c r="X117" s="200">
        <f t="shared" si="19"/>
        <v>0</v>
      </c>
      <c r="Y117" s="200">
        <f t="shared" si="20"/>
        <v>0</v>
      </c>
      <c r="Z117" s="200">
        <f t="shared" si="21"/>
        <v>0</v>
      </c>
      <c r="AA117" s="200">
        <f t="shared" si="22"/>
        <v>0</v>
      </c>
      <c r="AB117" s="200">
        <f t="shared" si="23"/>
        <v>0</v>
      </c>
      <c r="AC117" s="200">
        <f t="shared" si="24"/>
        <v>0</v>
      </c>
      <c r="AD117" s="200">
        <f t="shared" si="25"/>
        <v>0</v>
      </c>
      <c r="AE117" s="201">
        <f t="shared" si="26"/>
        <v>0</v>
      </c>
      <c r="AF117" s="202">
        <f t="shared" si="27"/>
        <v>0</v>
      </c>
      <c r="AG117" s="202">
        <f t="shared" si="28"/>
        <v>0</v>
      </c>
    </row>
    <row r="118" spans="2:33" s="126" customFormat="1" ht="15" hidden="1" customHeight="1" x14ac:dyDescent="0.2">
      <c r="B118" s="195"/>
      <c r="C118" s="195"/>
      <c r="D118" s="198"/>
      <c r="E118" s="197"/>
      <c r="F118" s="215"/>
      <c r="G118" s="219"/>
      <c r="H118" s="198"/>
      <c r="I118" s="198"/>
      <c r="J118" s="198"/>
      <c r="K118" s="198"/>
      <c r="L118" s="198"/>
      <c r="M118" s="216"/>
      <c r="N118" s="216"/>
      <c r="O118" s="216"/>
      <c r="P118" s="216"/>
      <c r="Q118" s="216"/>
      <c r="R118" s="216"/>
      <c r="S118" s="216"/>
      <c r="T118" s="217">
        <f t="shared" si="15"/>
        <v>0</v>
      </c>
      <c r="U118" s="218" t="e">
        <f t="shared" si="16"/>
        <v>#DIV/0!</v>
      </c>
      <c r="V118" s="200">
        <f t="shared" si="17"/>
        <v>0</v>
      </c>
      <c r="W118" s="200">
        <f t="shared" si="18"/>
        <v>0</v>
      </c>
      <c r="X118" s="200">
        <f t="shared" si="19"/>
        <v>0</v>
      </c>
      <c r="Y118" s="200">
        <f t="shared" si="20"/>
        <v>0</v>
      </c>
      <c r="Z118" s="200">
        <f t="shared" si="21"/>
        <v>0</v>
      </c>
      <c r="AA118" s="200">
        <f t="shared" si="22"/>
        <v>0</v>
      </c>
      <c r="AB118" s="200">
        <f t="shared" si="23"/>
        <v>0</v>
      </c>
      <c r="AC118" s="200">
        <f t="shared" si="24"/>
        <v>0</v>
      </c>
      <c r="AD118" s="200">
        <f t="shared" si="25"/>
        <v>0</v>
      </c>
      <c r="AE118" s="201">
        <f t="shared" si="26"/>
        <v>0</v>
      </c>
      <c r="AF118" s="202">
        <f t="shared" si="27"/>
        <v>0</v>
      </c>
      <c r="AG118" s="202">
        <f t="shared" si="28"/>
        <v>0</v>
      </c>
    </row>
    <row r="119" spans="2:33" s="126" customFormat="1" ht="15" hidden="1" customHeight="1" x14ac:dyDescent="0.2">
      <c r="B119" s="195"/>
      <c r="C119" s="195"/>
      <c r="D119" s="198"/>
      <c r="E119" s="197"/>
      <c r="F119" s="215"/>
      <c r="G119" s="219"/>
      <c r="H119" s="198"/>
      <c r="I119" s="198"/>
      <c r="J119" s="198"/>
      <c r="K119" s="198"/>
      <c r="L119" s="198"/>
      <c r="M119" s="216"/>
      <c r="N119" s="216"/>
      <c r="O119" s="216"/>
      <c r="P119" s="216"/>
      <c r="Q119" s="216"/>
      <c r="R119" s="216"/>
      <c r="S119" s="216"/>
      <c r="T119" s="217">
        <f t="shared" si="15"/>
        <v>0</v>
      </c>
      <c r="U119" s="218" t="e">
        <f t="shared" si="16"/>
        <v>#DIV/0!</v>
      </c>
      <c r="V119" s="200">
        <f t="shared" si="17"/>
        <v>0</v>
      </c>
      <c r="W119" s="200">
        <f t="shared" si="18"/>
        <v>0</v>
      </c>
      <c r="X119" s="200">
        <f t="shared" si="19"/>
        <v>0</v>
      </c>
      <c r="Y119" s="200">
        <f t="shared" si="20"/>
        <v>0</v>
      </c>
      <c r="Z119" s="200">
        <f t="shared" si="21"/>
        <v>0</v>
      </c>
      <c r="AA119" s="200">
        <f t="shared" si="22"/>
        <v>0</v>
      </c>
      <c r="AB119" s="200">
        <f t="shared" si="23"/>
        <v>0</v>
      </c>
      <c r="AC119" s="200">
        <f t="shared" si="24"/>
        <v>0</v>
      </c>
      <c r="AD119" s="200">
        <f t="shared" si="25"/>
        <v>0</v>
      </c>
      <c r="AE119" s="201">
        <f t="shared" si="26"/>
        <v>0</v>
      </c>
      <c r="AF119" s="202">
        <f t="shared" si="27"/>
        <v>0</v>
      </c>
      <c r="AG119" s="202">
        <f t="shared" si="28"/>
        <v>0</v>
      </c>
    </row>
    <row r="120" spans="2:33" s="126" customFormat="1" ht="15" hidden="1" customHeight="1" x14ac:dyDescent="0.2">
      <c r="B120" s="195"/>
      <c r="C120" s="195"/>
      <c r="D120" s="198"/>
      <c r="E120" s="197"/>
      <c r="F120" s="215"/>
      <c r="G120" s="219"/>
      <c r="H120" s="198"/>
      <c r="I120" s="198"/>
      <c r="J120" s="198"/>
      <c r="K120" s="198"/>
      <c r="L120" s="198"/>
      <c r="M120" s="216"/>
      <c r="N120" s="216"/>
      <c r="O120" s="216"/>
      <c r="P120" s="216"/>
      <c r="Q120" s="216"/>
      <c r="R120" s="216"/>
      <c r="S120" s="216"/>
      <c r="T120" s="217">
        <f t="shared" si="15"/>
        <v>0</v>
      </c>
      <c r="U120" s="218" t="e">
        <f t="shared" si="16"/>
        <v>#DIV/0!</v>
      </c>
      <c r="V120" s="200">
        <f t="shared" si="17"/>
        <v>0</v>
      </c>
      <c r="W120" s="200">
        <f t="shared" si="18"/>
        <v>0</v>
      </c>
      <c r="X120" s="200">
        <f t="shared" si="19"/>
        <v>0</v>
      </c>
      <c r="Y120" s="200">
        <f t="shared" si="20"/>
        <v>0</v>
      </c>
      <c r="Z120" s="200">
        <f t="shared" si="21"/>
        <v>0</v>
      </c>
      <c r="AA120" s="200">
        <f t="shared" si="22"/>
        <v>0</v>
      </c>
      <c r="AB120" s="200">
        <f t="shared" si="23"/>
        <v>0</v>
      </c>
      <c r="AC120" s="200">
        <f t="shared" si="24"/>
        <v>0</v>
      </c>
      <c r="AD120" s="200">
        <f t="shared" si="25"/>
        <v>0</v>
      </c>
      <c r="AE120" s="201">
        <f t="shared" si="26"/>
        <v>0</v>
      </c>
      <c r="AF120" s="202">
        <f t="shared" si="27"/>
        <v>0</v>
      </c>
      <c r="AG120" s="202">
        <f t="shared" si="28"/>
        <v>0</v>
      </c>
    </row>
    <row r="121" spans="2:33" s="126" customFormat="1" ht="15" hidden="1" customHeight="1" x14ac:dyDescent="0.2">
      <c r="B121" s="195"/>
      <c r="C121" s="195"/>
      <c r="D121" s="198"/>
      <c r="E121" s="197"/>
      <c r="F121" s="215"/>
      <c r="G121" s="219"/>
      <c r="H121" s="198"/>
      <c r="I121" s="198"/>
      <c r="J121" s="198"/>
      <c r="K121" s="198"/>
      <c r="L121" s="198"/>
      <c r="M121" s="216"/>
      <c r="N121" s="216"/>
      <c r="O121" s="216"/>
      <c r="P121" s="216"/>
      <c r="Q121" s="216"/>
      <c r="R121" s="216"/>
      <c r="S121" s="216"/>
      <c r="T121" s="217">
        <f t="shared" si="15"/>
        <v>0</v>
      </c>
      <c r="U121" s="218" t="e">
        <f t="shared" si="16"/>
        <v>#DIV/0!</v>
      </c>
      <c r="V121" s="200">
        <f t="shared" si="17"/>
        <v>0</v>
      </c>
      <c r="W121" s="200">
        <f t="shared" si="18"/>
        <v>0</v>
      </c>
      <c r="X121" s="200">
        <f t="shared" si="19"/>
        <v>0</v>
      </c>
      <c r="Y121" s="200">
        <f t="shared" si="20"/>
        <v>0</v>
      </c>
      <c r="Z121" s="200">
        <f t="shared" si="21"/>
        <v>0</v>
      </c>
      <c r="AA121" s="200">
        <f t="shared" si="22"/>
        <v>0</v>
      </c>
      <c r="AB121" s="200">
        <f t="shared" si="23"/>
        <v>0</v>
      </c>
      <c r="AC121" s="200">
        <f t="shared" si="24"/>
        <v>0</v>
      </c>
      <c r="AD121" s="200">
        <f t="shared" si="25"/>
        <v>0</v>
      </c>
      <c r="AE121" s="201">
        <f t="shared" si="26"/>
        <v>0</v>
      </c>
      <c r="AF121" s="202">
        <f t="shared" si="27"/>
        <v>0</v>
      </c>
      <c r="AG121" s="202">
        <f t="shared" si="28"/>
        <v>0</v>
      </c>
    </row>
    <row r="122" spans="2:33" s="126" customFormat="1" ht="15" hidden="1" customHeight="1" x14ac:dyDescent="0.2">
      <c r="B122" s="195"/>
      <c r="C122" s="195"/>
      <c r="D122" s="198"/>
      <c r="E122" s="197"/>
      <c r="F122" s="215"/>
      <c r="G122" s="219"/>
      <c r="H122" s="198"/>
      <c r="I122" s="198"/>
      <c r="J122" s="198"/>
      <c r="K122" s="198"/>
      <c r="L122" s="198"/>
      <c r="M122" s="216"/>
      <c r="N122" s="216"/>
      <c r="O122" s="216"/>
      <c r="P122" s="216"/>
      <c r="Q122" s="216"/>
      <c r="R122" s="216"/>
      <c r="S122" s="216"/>
      <c r="T122" s="217">
        <f t="shared" si="15"/>
        <v>0</v>
      </c>
      <c r="U122" s="218" t="e">
        <f t="shared" si="16"/>
        <v>#DIV/0!</v>
      </c>
      <c r="V122" s="200">
        <f t="shared" si="17"/>
        <v>0</v>
      </c>
      <c r="W122" s="200">
        <f t="shared" si="18"/>
        <v>0</v>
      </c>
      <c r="X122" s="200">
        <f t="shared" si="19"/>
        <v>0</v>
      </c>
      <c r="Y122" s="200">
        <f t="shared" si="20"/>
        <v>0</v>
      </c>
      <c r="Z122" s="200">
        <f t="shared" si="21"/>
        <v>0</v>
      </c>
      <c r="AA122" s="200">
        <f t="shared" si="22"/>
        <v>0</v>
      </c>
      <c r="AB122" s="200">
        <f t="shared" si="23"/>
        <v>0</v>
      </c>
      <c r="AC122" s="200">
        <f t="shared" si="24"/>
        <v>0</v>
      </c>
      <c r="AD122" s="200">
        <f t="shared" si="25"/>
        <v>0</v>
      </c>
      <c r="AE122" s="201">
        <f t="shared" si="26"/>
        <v>0</v>
      </c>
      <c r="AF122" s="202">
        <f t="shared" si="27"/>
        <v>0</v>
      </c>
      <c r="AG122" s="202">
        <f t="shared" si="28"/>
        <v>0</v>
      </c>
    </row>
    <row r="123" spans="2:33" s="126" customFormat="1" ht="15" hidden="1" customHeight="1" x14ac:dyDescent="0.2">
      <c r="B123" s="195"/>
      <c r="C123" s="195"/>
      <c r="D123" s="198"/>
      <c r="E123" s="197"/>
      <c r="F123" s="215"/>
      <c r="G123" s="219"/>
      <c r="H123" s="198"/>
      <c r="I123" s="198"/>
      <c r="J123" s="198"/>
      <c r="K123" s="198"/>
      <c r="L123" s="198"/>
      <c r="M123" s="216"/>
      <c r="N123" s="216"/>
      <c r="O123" s="216"/>
      <c r="P123" s="216"/>
      <c r="Q123" s="216"/>
      <c r="R123" s="216"/>
      <c r="S123" s="216"/>
      <c r="T123" s="217">
        <f t="shared" si="15"/>
        <v>0</v>
      </c>
      <c r="U123" s="218" t="e">
        <f t="shared" si="16"/>
        <v>#DIV/0!</v>
      </c>
      <c r="V123" s="200">
        <f t="shared" si="17"/>
        <v>0</v>
      </c>
      <c r="W123" s="200">
        <f t="shared" si="18"/>
        <v>0</v>
      </c>
      <c r="X123" s="200">
        <f t="shared" si="19"/>
        <v>0</v>
      </c>
      <c r="Y123" s="200">
        <f t="shared" si="20"/>
        <v>0</v>
      </c>
      <c r="Z123" s="200">
        <f t="shared" si="21"/>
        <v>0</v>
      </c>
      <c r="AA123" s="200">
        <f t="shared" si="22"/>
        <v>0</v>
      </c>
      <c r="AB123" s="200">
        <f t="shared" si="23"/>
        <v>0</v>
      </c>
      <c r="AC123" s="200">
        <f t="shared" si="24"/>
        <v>0</v>
      </c>
      <c r="AD123" s="200">
        <f t="shared" si="25"/>
        <v>0</v>
      </c>
      <c r="AE123" s="201">
        <f t="shared" si="26"/>
        <v>0</v>
      </c>
      <c r="AF123" s="202">
        <f t="shared" si="27"/>
        <v>0</v>
      </c>
      <c r="AG123" s="202">
        <f t="shared" si="28"/>
        <v>0</v>
      </c>
    </row>
    <row r="124" spans="2:33" s="126" customFormat="1" ht="15" hidden="1" customHeight="1" x14ac:dyDescent="0.2">
      <c r="B124" s="195"/>
      <c r="C124" s="195"/>
      <c r="D124" s="198"/>
      <c r="E124" s="197"/>
      <c r="F124" s="215"/>
      <c r="G124" s="219"/>
      <c r="H124" s="198"/>
      <c r="I124" s="198"/>
      <c r="J124" s="198"/>
      <c r="K124" s="198"/>
      <c r="L124" s="198"/>
      <c r="M124" s="216"/>
      <c r="N124" s="216"/>
      <c r="O124" s="216"/>
      <c r="P124" s="216"/>
      <c r="Q124" s="216"/>
      <c r="R124" s="216"/>
      <c r="S124" s="216"/>
      <c r="T124" s="217">
        <f t="shared" si="15"/>
        <v>0</v>
      </c>
      <c r="U124" s="218" t="e">
        <f t="shared" si="16"/>
        <v>#DIV/0!</v>
      </c>
      <c r="V124" s="200">
        <f t="shared" si="17"/>
        <v>0</v>
      </c>
      <c r="W124" s="200">
        <f t="shared" si="18"/>
        <v>0</v>
      </c>
      <c r="X124" s="200">
        <f t="shared" si="19"/>
        <v>0</v>
      </c>
      <c r="Y124" s="200">
        <f t="shared" si="20"/>
        <v>0</v>
      </c>
      <c r="Z124" s="200">
        <f t="shared" si="21"/>
        <v>0</v>
      </c>
      <c r="AA124" s="200">
        <f t="shared" si="22"/>
        <v>0</v>
      </c>
      <c r="AB124" s="200">
        <f t="shared" si="23"/>
        <v>0</v>
      </c>
      <c r="AC124" s="200">
        <f t="shared" si="24"/>
        <v>0</v>
      </c>
      <c r="AD124" s="200">
        <f t="shared" si="25"/>
        <v>0</v>
      </c>
      <c r="AE124" s="201">
        <f t="shared" si="26"/>
        <v>0</v>
      </c>
      <c r="AF124" s="202">
        <f t="shared" si="27"/>
        <v>0</v>
      </c>
      <c r="AG124" s="202">
        <f t="shared" si="28"/>
        <v>0</v>
      </c>
    </row>
    <row r="125" spans="2:33" s="126" customFormat="1" ht="15" hidden="1" customHeight="1" x14ac:dyDescent="0.2">
      <c r="B125" s="195"/>
      <c r="C125" s="195"/>
      <c r="D125" s="198"/>
      <c r="E125" s="197"/>
      <c r="F125" s="215"/>
      <c r="G125" s="219"/>
      <c r="H125" s="198"/>
      <c r="I125" s="198"/>
      <c r="J125" s="198"/>
      <c r="K125" s="198"/>
      <c r="L125" s="198"/>
      <c r="M125" s="216"/>
      <c r="N125" s="216"/>
      <c r="O125" s="216"/>
      <c r="P125" s="216"/>
      <c r="Q125" s="216"/>
      <c r="R125" s="216"/>
      <c r="S125" s="216"/>
      <c r="T125" s="217">
        <f t="shared" si="15"/>
        <v>0</v>
      </c>
      <c r="U125" s="218" t="e">
        <f t="shared" si="16"/>
        <v>#DIV/0!</v>
      </c>
      <c r="V125" s="200">
        <f t="shared" si="17"/>
        <v>0</v>
      </c>
      <c r="W125" s="200">
        <f t="shared" si="18"/>
        <v>0</v>
      </c>
      <c r="X125" s="200">
        <f t="shared" si="19"/>
        <v>0</v>
      </c>
      <c r="Y125" s="200">
        <f t="shared" si="20"/>
        <v>0</v>
      </c>
      <c r="Z125" s="200">
        <f t="shared" si="21"/>
        <v>0</v>
      </c>
      <c r="AA125" s="200">
        <f t="shared" si="22"/>
        <v>0</v>
      </c>
      <c r="AB125" s="200">
        <f t="shared" si="23"/>
        <v>0</v>
      </c>
      <c r="AC125" s="200">
        <f t="shared" si="24"/>
        <v>0</v>
      </c>
      <c r="AD125" s="200">
        <f t="shared" si="25"/>
        <v>0</v>
      </c>
      <c r="AE125" s="201">
        <f t="shared" si="26"/>
        <v>0</v>
      </c>
      <c r="AF125" s="202">
        <f t="shared" si="27"/>
        <v>0</v>
      </c>
      <c r="AG125" s="202">
        <f t="shared" si="28"/>
        <v>0</v>
      </c>
    </row>
    <row r="126" spans="2:33" s="126" customFormat="1" ht="15" hidden="1" customHeight="1" x14ac:dyDescent="0.2">
      <c r="B126" s="195"/>
      <c r="C126" s="195"/>
      <c r="D126" s="198"/>
      <c r="E126" s="197"/>
      <c r="F126" s="215"/>
      <c r="G126" s="219"/>
      <c r="H126" s="198"/>
      <c r="I126" s="198"/>
      <c r="J126" s="198"/>
      <c r="K126" s="198"/>
      <c r="L126" s="198"/>
      <c r="M126" s="216"/>
      <c r="N126" s="216"/>
      <c r="O126" s="216"/>
      <c r="P126" s="216"/>
      <c r="Q126" s="216"/>
      <c r="R126" s="216"/>
      <c r="S126" s="216"/>
      <c r="T126" s="217">
        <f t="shared" si="15"/>
        <v>0</v>
      </c>
      <c r="U126" s="218" t="e">
        <f t="shared" si="16"/>
        <v>#DIV/0!</v>
      </c>
      <c r="V126" s="200">
        <f t="shared" si="17"/>
        <v>0</v>
      </c>
      <c r="W126" s="200">
        <f t="shared" si="18"/>
        <v>0</v>
      </c>
      <c r="X126" s="200">
        <f t="shared" si="19"/>
        <v>0</v>
      </c>
      <c r="Y126" s="200">
        <f t="shared" si="20"/>
        <v>0</v>
      </c>
      <c r="Z126" s="200">
        <f t="shared" si="21"/>
        <v>0</v>
      </c>
      <c r="AA126" s="200">
        <f t="shared" si="22"/>
        <v>0</v>
      </c>
      <c r="AB126" s="200">
        <f t="shared" si="23"/>
        <v>0</v>
      </c>
      <c r="AC126" s="200">
        <f t="shared" si="24"/>
        <v>0</v>
      </c>
      <c r="AD126" s="200">
        <f t="shared" si="25"/>
        <v>0</v>
      </c>
      <c r="AE126" s="201">
        <f t="shared" si="26"/>
        <v>0</v>
      </c>
      <c r="AF126" s="202">
        <f t="shared" si="27"/>
        <v>0</v>
      </c>
      <c r="AG126" s="202">
        <f t="shared" si="28"/>
        <v>0</v>
      </c>
    </row>
    <row r="127" spans="2:33" s="126" customFormat="1" ht="15" hidden="1" customHeight="1" x14ac:dyDescent="0.2">
      <c r="B127" s="195"/>
      <c r="C127" s="195"/>
      <c r="D127" s="198"/>
      <c r="E127" s="197"/>
      <c r="F127" s="215"/>
      <c r="G127" s="219"/>
      <c r="H127" s="198"/>
      <c r="I127" s="198"/>
      <c r="J127" s="198"/>
      <c r="K127" s="198"/>
      <c r="L127" s="198"/>
      <c r="M127" s="216"/>
      <c r="N127" s="216"/>
      <c r="O127" s="216"/>
      <c r="P127" s="216"/>
      <c r="Q127" s="216"/>
      <c r="R127" s="216"/>
      <c r="S127" s="216"/>
      <c r="T127" s="217">
        <f t="shared" si="15"/>
        <v>0</v>
      </c>
      <c r="U127" s="218" t="e">
        <f t="shared" si="16"/>
        <v>#DIV/0!</v>
      </c>
      <c r="V127" s="200">
        <f t="shared" si="17"/>
        <v>0</v>
      </c>
      <c r="W127" s="200">
        <f t="shared" si="18"/>
        <v>0</v>
      </c>
      <c r="X127" s="200">
        <f t="shared" si="19"/>
        <v>0</v>
      </c>
      <c r="Y127" s="200">
        <f t="shared" si="20"/>
        <v>0</v>
      </c>
      <c r="Z127" s="200">
        <f t="shared" si="21"/>
        <v>0</v>
      </c>
      <c r="AA127" s="200">
        <f t="shared" si="22"/>
        <v>0</v>
      </c>
      <c r="AB127" s="200">
        <f t="shared" si="23"/>
        <v>0</v>
      </c>
      <c r="AC127" s="200">
        <f t="shared" si="24"/>
        <v>0</v>
      </c>
      <c r="AD127" s="200">
        <f t="shared" si="25"/>
        <v>0</v>
      </c>
      <c r="AE127" s="201">
        <f t="shared" si="26"/>
        <v>0</v>
      </c>
      <c r="AF127" s="202">
        <f t="shared" si="27"/>
        <v>0</v>
      </c>
      <c r="AG127" s="202">
        <f t="shared" si="28"/>
        <v>0</v>
      </c>
    </row>
    <row r="128" spans="2:33" s="126" customFormat="1" ht="15" hidden="1" customHeight="1" x14ac:dyDescent="0.2">
      <c r="B128" s="195"/>
      <c r="C128" s="195"/>
      <c r="D128" s="198"/>
      <c r="E128" s="197"/>
      <c r="F128" s="215"/>
      <c r="G128" s="219"/>
      <c r="H128" s="198"/>
      <c r="I128" s="198"/>
      <c r="J128" s="198"/>
      <c r="K128" s="198"/>
      <c r="L128" s="198"/>
      <c r="M128" s="216"/>
      <c r="N128" s="216"/>
      <c r="O128" s="216"/>
      <c r="P128" s="216"/>
      <c r="Q128" s="216"/>
      <c r="R128" s="216"/>
      <c r="S128" s="216"/>
      <c r="T128" s="217">
        <f t="shared" si="15"/>
        <v>0</v>
      </c>
      <c r="U128" s="218" t="e">
        <f t="shared" si="16"/>
        <v>#DIV/0!</v>
      </c>
      <c r="V128" s="200">
        <f t="shared" si="17"/>
        <v>0</v>
      </c>
      <c r="W128" s="200">
        <f t="shared" si="18"/>
        <v>0</v>
      </c>
      <c r="X128" s="200">
        <f t="shared" si="19"/>
        <v>0</v>
      </c>
      <c r="Y128" s="200">
        <f t="shared" si="20"/>
        <v>0</v>
      </c>
      <c r="Z128" s="200">
        <f t="shared" si="21"/>
        <v>0</v>
      </c>
      <c r="AA128" s="200">
        <f t="shared" si="22"/>
        <v>0</v>
      </c>
      <c r="AB128" s="200">
        <f t="shared" si="23"/>
        <v>0</v>
      </c>
      <c r="AC128" s="200">
        <f t="shared" si="24"/>
        <v>0</v>
      </c>
      <c r="AD128" s="200">
        <f t="shared" si="25"/>
        <v>0</v>
      </c>
      <c r="AE128" s="201">
        <f t="shared" si="26"/>
        <v>0</v>
      </c>
      <c r="AF128" s="202">
        <f t="shared" si="27"/>
        <v>0</v>
      </c>
      <c r="AG128" s="202">
        <f t="shared" si="28"/>
        <v>0</v>
      </c>
    </row>
    <row r="129" spans="2:33" s="126" customFormat="1" ht="15" hidden="1" customHeight="1" x14ac:dyDescent="0.2">
      <c r="B129" s="195"/>
      <c r="C129" s="195"/>
      <c r="D129" s="198"/>
      <c r="E129" s="197"/>
      <c r="F129" s="215"/>
      <c r="G129" s="219"/>
      <c r="H129" s="198"/>
      <c r="I129" s="198"/>
      <c r="J129" s="198"/>
      <c r="K129" s="198"/>
      <c r="L129" s="198"/>
      <c r="M129" s="216"/>
      <c r="N129" s="216"/>
      <c r="O129" s="216"/>
      <c r="P129" s="216"/>
      <c r="Q129" s="216"/>
      <c r="R129" s="216"/>
      <c r="S129" s="216"/>
      <c r="T129" s="217">
        <f t="shared" si="15"/>
        <v>0</v>
      </c>
      <c r="U129" s="218" t="e">
        <f t="shared" si="16"/>
        <v>#DIV/0!</v>
      </c>
      <c r="V129" s="200">
        <f t="shared" si="17"/>
        <v>0</v>
      </c>
      <c r="W129" s="200">
        <f t="shared" si="18"/>
        <v>0</v>
      </c>
      <c r="X129" s="200">
        <f t="shared" si="19"/>
        <v>0</v>
      </c>
      <c r="Y129" s="200">
        <f t="shared" si="20"/>
        <v>0</v>
      </c>
      <c r="Z129" s="200">
        <f t="shared" si="21"/>
        <v>0</v>
      </c>
      <c r="AA129" s="200">
        <f t="shared" si="22"/>
        <v>0</v>
      </c>
      <c r="AB129" s="200">
        <f t="shared" si="23"/>
        <v>0</v>
      </c>
      <c r="AC129" s="200">
        <f t="shared" si="24"/>
        <v>0</v>
      </c>
      <c r="AD129" s="200">
        <f t="shared" si="25"/>
        <v>0</v>
      </c>
      <c r="AE129" s="201">
        <f t="shared" si="26"/>
        <v>0</v>
      </c>
      <c r="AF129" s="202">
        <f t="shared" si="27"/>
        <v>0</v>
      </c>
      <c r="AG129" s="202">
        <f t="shared" si="28"/>
        <v>0</v>
      </c>
    </row>
    <row r="130" spans="2:33" s="126" customFormat="1" ht="15" hidden="1" customHeight="1" x14ac:dyDescent="0.2">
      <c r="B130" s="195"/>
      <c r="C130" s="195"/>
      <c r="D130" s="198"/>
      <c r="E130" s="197"/>
      <c r="F130" s="215"/>
      <c r="G130" s="219"/>
      <c r="H130" s="198"/>
      <c r="I130" s="198"/>
      <c r="J130" s="198"/>
      <c r="K130" s="198"/>
      <c r="L130" s="198"/>
      <c r="M130" s="216"/>
      <c r="N130" s="216"/>
      <c r="O130" s="216"/>
      <c r="P130" s="216"/>
      <c r="Q130" s="216"/>
      <c r="R130" s="216"/>
      <c r="S130" s="216"/>
      <c r="T130" s="217">
        <f t="shared" si="15"/>
        <v>0</v>
      </c>
      <c r="U130" s="218" t="e">
        <f t="shared" si="16"/>
        <v>#DIV/0!</v>
      </c>
      <c r="V130" s="200">
        <f t="shared" si="17"/>
        <v>0</v>
      </c>
      <c r="W130" s="200">
        <f t="shared" si="18"/>
        <v>0</v>
      </c>
      <c r="X130" s="200">
        <f t="shared" si="19"/>
        <v>0</v>
      </c>
      <c r="Y130" s="200">
        <f t="shared" si="20"/>
        <v>0</v>
      </c>
      <c r="Z130" s="200">
        <f t="shared" si="21"/>
        <v>0</v>
      </c>
      <c r="AA130" s="200">
        <f t="shared" si="22"/>
        <v>0</v>
      </c>
      <c r="AB130" s="200">
        <f t="shared" si="23"/>
        <v>0</v>
      </c>
      <c r="AC130" s="200">
        <f t="shared" si="24"/>
        <v>0</v>
      </c>
      <c r="AD130" s="200">
        <f t="shared" si="25"/>
        <v>0</v>
      </c>
      <c r="AE130" s="201">
        <f t="shared" si="26"/>
        <v>0</v>
      </c>
      <c r="AF130" s="202">
        <f t="shared" si="27"/>
        <v>0</v>
      </c>
      <c r="AG130" s="202">
        <f t="shared" si="28"/>
        <v>0</v>
      </c>
    </row>
    <row r="131" spans="2:33" s="126" customFormat="1" ht="15" hidden="1" customHeight="1" x14ac:dyDescent="0.2">
      <c r="B131" s="195"/>
      <c r="C131" s="195"/>
      <c r="D131" s="198"/>
      <c r="E131" s="197"/>
      <c r="F131" s="215"/>
      <c r="G131" s="219"/>
      <c r="H131" s="198"/>
      <c r="I131" s="198"/>
      <c r="J131" s="198"/>
      <c r="K131" s="198"/>
      <c r="L131" s="198"/>
      <c r="M131" s="216"/>
      <c r="N131" s="216"/>
      <c r="O131" s="216"/>
      <c r="P131" s="216"/>
      <c r="Q131" s="216"/>
      <c r="R131" s="216"/>
      <c r="S131" s="216"/>
      <c r="T131" s="217">
        <f t="shared" si="15"/>
        <v>0</v>
      </c>
      <c r="U131" s="218" t="e">
        <f t="shared" si="16"/>
        <v>#DIV/0!</v>
      </c>
      <c r="V131" s="200">
        <f t="shared" si="17"/>
        <v>0</v>
      </c>
      <c r="W131" s="200">
        <f t="shared" si="18"/>
        <v>0</v>
      </c>
      <c r="X131" s="200">
        <f t="shared" si="19"/>
        <v>0</v>
      </c>
      <c r="Y131" s="200">
        <f t="shared" si="20"/>
        <v>0</v>
      </c>
      <c r="Z131" s="200">
        <f t="shared" si="21"/>
        <v>0</v>
      </c>
      <c r="AA131" s="200">
        <f t="shared" si="22"/>
        <v>0</v>
      </c>
      <c r="AB131" s="200">
        <f t="shared" si="23"/>
        <v>0</v>
      </c>
      <c r="AC131" s="200">
        <f t="shared" si="24"/>
        <v>0</v>
      </c>
      <c r="AD131" s="200">
        <f t="shared" si="25"/>
        <v>0</v>
      </c>
      <c r="AE131" s="201">
        <f t="shared" si="26"/>
        <v>0</v>
      </c>
      <c r="AF131" s="202">
        <f t="shared" si="27"/>
        <v>0</v>
      </c>
      <c r="AG131" s="202">
        <f t="shared" si="28"/>
        <v>0</v>
      </c>
    </row>
    <row r="132" spans="2:33" s="126" customFormat="1" ht="15" hidden="1" customHeight="1" x14ac:dyDescent="0.2">
      <c r="B132" s="195"/>
      <c r="C132" s="195"/>
      <c r="D132" s="198"/>
      <c r="E132" s="197"/>
      <c r="F132" s="215"/>
      <c r="G132" s="219"/>
      <c r="H132" s="198"/>
      <c r="I132" s="198"/>
      <c r="J132" s="198"/>
      <c r="K132" s="198"/>
      <c r="L132" s="198"/>
      <c r="M132" s="216"/>
      <c r="N132" s="216"/>
      <c r="O132" s="216"/>
      <c r="P132" s="216"/>
      <c r="Q132" s="216"/>
      <c r="R132" s="216"/>
      <c r="S132" s="216"/>
      <c r="T132" s="217">
        <f t="shared" si="15"/>
        <v>0</v>
      </c>
      <c r="U132" s="218" t="e">
        <f t="shared" si="16"/>
        <v>#DIV/0!</v>
      </c>
      <c r="V132" s="200">
        <f t="shared" si="17"/>
        <v>0</v>
      </c>
      <c r="W132" s="200">
        <f t="shared" si="18"/>
        <v>0</v>
      </c>
      <c r="X132" s="200">
        <f t="shared" si="19"/>
        <v>0</v>
      </c>
      <c r="Y132" s="200">
        <f t="shared" si="20"/>
        <v>0</v>
      </c>
      <c r="Z132" s="200">
        <f t="shared" si="21"/>
        <v>0</v>
      </c>
      <c r="AA132" s="200">
        <f t="shared" si="22"/>
        <v>0</v>
      </c>
      <c r="AB132" s="200">
        <f t="shared" si="23"/>
        <v>0</v>
      </c>
      <c r="AC132" s="200">
        <f t="shared" si="24"/>
        <v>0</v>
      </c>
      <c r="AD132" s="200">
        <f t="shared" si="25"/>
        <v>0</v>
      </c>
      <c r="AE132" s="201">
        <f t="shared" si="26"/>
        <v>0</v>
      </c>
      <c r="AF132" s="202">
        <f t="shared" si="27"/>
        <v>0</v>
      </c>
      <c r="AG132" s="202">
        <f t="shared" si="28"/>
        <v>0</v>
      </c>
    </row>
    <row r="133" spans="2:33" s="126" customFormat="1" ht="15" hidden="1" customHeight="1" x14ac:dyDescent="0.2">
      <c r="B133" s="195"/>
      <c r="C133" s="195"/>
      <c r="D133" s="198"/>
      <c r="E133" s="197"/>
      <c r="F133" s="215"/>
      <c r="G133" s="219"/>
      <c r="H133" s="198"/>
      <c r="I133" s="198"/>
      <c r="J133" s="198"/>
      <c r="K133" s="198"/>
      <c r="L133" s="198"/>
      <c r="M133" s="216"/>
      <c r="N133" s="216"/>
      <c r="O133" s="216"/>
      <c r="P133" s="216"/>
      <c r="Q133" s="216"/>
      <c r="R133" s="216"/>
      <c r="S133" s="216"/>
      <c r="T133" s="217">
        <f t="shared" si="15"/>
        <v>0</v>
      </c>
      <c r="U133" s="218" t="e">
        <f t="shared" si="16"/>
        <v>#DIV/0!</v>
      </c>
      <c r="V133" s="200">
        <f t="shared" si="17"/>
        <v>0</v>
      </c>
      <c r="W133" s="200">
        <f t="shared" si="18"/>
        <v>0</v>
      </c>
      <c r="X133" s="200">
        <f t="shared" si="19"/>
        <v>0</v>
      </c>
      <c r="Y133" s="200">
        <f t="shared" si="20"/>
        <v>0</v>
      </c>
      <c r="Z133" s="200">
        <f t="shared" si="21"/>
        <v>0</v>
      </c>
      <c r="AA133" s="200">
        <f t="shared" si="22"/>
        <v>0</v>
      </c>
      <c r="AB133" s="200">
        <f t="shared" si="23"/>
        <v>0</v>
      </c>
      <c r="AC133" s="200">
        <f t="shared" si="24"/>
        <v>0</v>
      </c>
      <c r="AD133" s="200">
        <f t="shared" si="25"/>
        <v>0</v>
      </c>
      <c r="AE133" s="201">
        <f t="shared" si="26"/>
        <v>0</v>
      </c>
      <c r="AF133" s="202">
        <f t="shared" si="27"/>
        <v>0</v>
      </c>
      <c r="AG133" s="202">
        <f t="shared" si="28"/>
        <v>0</v>
      </c>
    </row>
    <row r="134" spans="2:33" s="126" customFormat="1" ht="15" hidden="1" customHeight="1" x14ac:dyDescent="0.2">
      <c r="B134" s="195"/>
      <c r="C134" s="195"/>
      <c r="D134" s="198"/>
      <c r="E134" s="197"/>
      <c r="F134" s="215"/>
      <c r="G134" s="219"/>
      <c r="H134" s="198"/>
      <c r="I134" s="198"/>
      <c r="J134" s="198"/>
      <c r="K134" s="198"/>
      <c r="L134" s="198"/>
      <c r="M134" s="216"/>
      <c r="N134" s="216"/>
      <c r="O134" s="216"/>
      <c r="P134" s="216"/>
      <c r="Q134" s="216"/>
      <c r="R134" s="216"/>
      <c r="S134" s="216"/>
      <c r="T134" s="217">
        <f t="shared" si="15"/>
        <v>0</v>
      </c>
      <c r="U134" s="218" t="e">
        <f t="shared" si="16"/>
        <v>#DIV/0!</v>
      </c>
      <c r="V134" s="200">
        <f t="shared" si="17"/>
        <v>0</v>
      </c>
      <c r="W134" s="200">
        <f t="shared" si="18"/>
        <v>0</v>
      </c>
      <c r="X134" s="200">
        <f t="shared" si="19"/>
        <v>0</v>
      </c>
      <c r="Y134" s="200">
        <f t="shared" si="20"/>
        <v>0</v>
      </c>
      <c r="Z134" s="200">
        <f t="shared" si="21"/>
        <v>0</v>
      </c>
      <c r="AA134" s="200">
        <f t="shared" si="22"/>
        <v>0</v>
      </c>
      <c r="AB134" s="200">
        <f t="shared" si="23"/>
        <v>0</v>
      </c>
      <c r="AC134" s="200">
        <f t="shared" si="24"/>
        <v>0</v>
      </c>
      <c r="AD134" s="200">
        <f t="shared" si="25"/>
        <v>0</v>
      </c>
      <c r="AE134" s="201">
        <f t="shared" si="26"/>
        <v>0</v>
      </c>
      <c r="AF134" s="202">
        <f t="shared" si="27"/>
        <v>0</v>
      </c>
      <c r="AG134" s="202">
        <f t="shared" si="28"/>
        <v>0</v>
      </c>
    </row>
    <row r="135" spans="2:33" s="126" customFormat="1" ht="15" hidden="1" customHeight="1" x14ac:dyDescent="0.2">
      <c r="B135" s="195"/>
      <c r="C135" s="195"/>
      <c r="D135" s="198"/>
      <c r="E135" s="197"/>
      <c r="F135" s="215"/>
      <c r="G135" s="219"/>
      <c r="H135" s="198"/>
      <c r="I135" s="198"/>
      <c r="J135" s="198"/>
      <c r="K135" s="198"/>
      <c r="L135" s="198"/>
      <c r="M135" s="216"/>
      <c r="N135" s="216"/>
      <c r="O135" s="216"/>
      <c r="P135" s="216"/>
      <c r="Q135" s="216"/>
      <c r="R135" s="216"/>
      <c r="S135" s="216"/>
      <c r="T135" s="217">
        <f t="shared" si="15"/>
        <v>0</v>
      </c>
      <c r="U135" s="218" t="e">
        <f t="shared" si="16"/>
        <v>#DIV/0!</v>
      </c>
      <c r="V135" s="200">
        <f t="shared" si="17"/>
        <v>0</v>
      </c>
      <c r="W135" s="200">
        <f t="shared" si="18"/>
        <v>0</v>
      </c>
      <c r="X135" s="200">
        <f t="shared" si="19"/>
        <v>0</v>
      </c>
      <c r="Y135" s="200">
        <f t="shared" si="20"/>
        <v>0</v>
      </c>
      <c r="Z135" s="200">
        <f t="shared" si="21"/>
        <v>0</v>
      </c>
      <c r="AA135" s="200">
        <f t="shared" si="22"/>
        <v>0</v>
      </c>
      <c r="AB135" s="200">
        <f t="shared" si="23"/>
        <v>0</v>
      </c>
      <c r="AC135" s="200">
        <f t="shared" si="24"/>
        <v>0</v>
      </c>
      <c r="AD135" s="200">
        <f t="shared" si="25"/>
        <v>0</v>
      </c>
      <c r="AE135" s="201">
        <f t="shared" si="26"/>
        <v>0</v>
      </c>
      <c r="AF135" s="202">
        <f t="shared" si="27"/>
        <v>0</v>
      </c>
      <c r="AG135" s="202">
        <f t="shared" si="28"/>
        <v>0</v>
      </c>
    </row>
    <row r="136" spans="2:33" s="126" customFormat="1" ht="15" hidden="1" customHeight="1" x14ac:dyDescent="0.2">
      <c r="B136" s="195"/>
      <c r="C136" s="195"/>
      <c r="D136" s="198"/>
      <c r="E136" s="197"/>
      <c r="F136" s="215"/>
      <c r="G136" s="219"/>
      <c r="H136" s="198"/>
      <c r="I136" s="198"/>
      <c r="J136" s="198"/>
      <c r="K136" s="198"/>
      <c r="L136" s="198"/>
      <c r="M136" s="216"/>
      <c r="N136" s="216"/>
      <c r="O136" s="216"/>
      <c r="P136" s="216"/>
      <c r="Q136" s="216"/>
      <c r="R136" s="216"/>
      <c r="S136" s="216"/>
      <c r="T136" s="217">
        <f t="shared" si="15"/>
        <v>0</v>
      </c>
      <c r="U136" s="218" t="e">
        <f t="shared" si="16"/>
        <v>#DIV/0!</v>
      </c>
      <c r="V136" s="200">
        <f t="shared" si="17"/>
        <v>0</v>
      </c>
      <c r="W136" s="200">
        <f t="shared" si="18"/>
        <v>0</v>
      </c>
      <c r="X136" s="200">
        <f t="shared" si="19"/>
        <v>0</v>
      </c>
      <c r="Y136" s="200">
        <f t="shared" si="20"/>
        <v>0</v>
      </c>
      <c r="Z136" s="200">
        <f t="shared" si="21"/>
        <v>0</v>
      </c>
      <c r="AA136" s="200">
        <f t="shared" si="22"/>
        <v>0</v>
      </c>
      <c r="AB136" s="200">
        <f t="shared" si="23"/>
        <v>0</v>
      </c>
      <c r="AC136" s="200">
        <f t="shared" si="24"/>
        <v>0</v>
      </c>
      <c r="AD136" s="200">
        <f t="shared" si="25"/>
        <v>0</v>
      </c>
      <c r="AE136" s="201">
        <f t="shared" si="26"/>
        <v>0</v>
      </c>
      <c r="AF136" s="202">
        <f t="shared" si="27"/>
        <v>0</v>
      </c>
      <c r="AG136" s="202">
        <f t="shared" si="28"/>
        <v>0</v>
      </c>
    </row>
    <row r="137" spans="2:33" s="126" customFormat="1" ht="15" hidden="1" customHeight="1" x14ac:dyDescent="0.2">
      <c r="B137" s="196"/>
      <c r="C137" s="196"/>
      <c r="D137" s="198"/>
      <c r="E137" s="197"/>
      <c r="F137" s="215"/>
      <c r="G137" s="219"/>
      <c r="H137" s="198"/>
      <c r="I137" s="198"/>
      <c r="J137" s="198"/>
      <c r="K137" s="198"/>
      <c r="L137" s="198"/>
      <c r="M137" s="216"/>
      <c r="N137" s="216"/>
      <c r="O137" s="216"/>
      <c r="P137" s="216"/>
      <c r="Q137" s="216"/>
      <c r="R137" s="216"/>
      <c r="S137" s="216"/>
      <c r="T137" s="217">
        <f t="shared" si="15"/>
        <v>0</v>
      </c>
      <c r="U137" s="218" t="e">
        <f t="shared" si="16"/>
        <v>#DIV/0!</v>
      </c>
      <c r="V137" s="200">
        <f t="shared" si="17"/>
        <v>0</v>
      </c>
      <c r="W137" s="200">
        <f t="shared" si="18"/>
        <v>0</v>
      </c>
      <c r="X137" s="200">
        <f t="shared" si="19"/>
        <v>0</v>
      </c>
      <c r="Y137" s="200">
        <f t="shared" si="20"/>
        <v>0</v>
      </c>
      <c r="Z137" s="200">
        <f t="shared" si="21"/>
        <v>0</v>
      </c>
      <c r="AA137" s="200">
        <f t="shared" si="22"/>
        <v>0</v>
      </c>
      <c r="AB137" s="200">
        <f t="shared" si="23"/>
        <v>0</v>
      </c>
      <c r="AC137" s="200">
        <f t="shared" si="24"/>
        <v>0</v>
      </c>
      <c r="AD137" s="200">
        <f t="shared" si="25"/>
        <v>0</v>
      </c>
      <c r="AE137" s="201">
        <f t="shared" si="26"/>
        <v>0</v>
      </c>
      <c r="AF137" s="202">
        <f t="shared" si="27"/>
        <v>0</v>
      </c>
      <c r="AG137" s="202">
        <f t="shared" si="28"/>
        <v>0</v>
      </c>
    </row>
    <row r="138" spans="2:33" s="126" customFormat="1" ht="15" hidden="1" customHeight="1" x14ac:dyDescent="0.2">
      <c r="B138" s="196"/>
      <c r="C138" s="196"/>
      <c r="D138" s="198"/>
      <c r="E138" s="197"/>
      <c r="F138" s="215"/>
      <c r="G138" s="219"/>
      <c r="H138" s="198"/>
      <c r="I138" s="198"/>
      <c r="J138" s="198"/>
      <c r="K138" s="198"/>
      <c r="L138" s="198"/>
      <c r="M138" s="216"/>
      <c r="N138" s="216"/>
      <c r="O138" s="216"/>
      <c r="P138" s="216"/>
      <c r="Q138" s="216"/>
      <c r="R138" s="216"/>
      <c r="S138" s="216"/>
      <c r="T138" s="217">
        <f t="shared" si="15"/>
        <v>0</v>
      </c>
      <c r="U138" s="218" t="e">
        <f t="shared" si="16"/>
        <v>#DIV/0!</v>
      </c>
      <c r="V138" s="200">
        <f t="shared" si="17"/>
        <v>0</v>
      </c>
      <c r="W138" s="200">
        <f t="shared" si="18"/>
        <v>0</v>
      </c>
      <c r="X138" s="200">
        <f t="shared" si="19"/>
        <v>0</v>
      </c>
      <c r="Y138" s="200">
        <f t="shared" si="20"/>
        <v>0</v>
      </c>
      <c r="Z138" s="200">
        <f t="shared" si="21"/>
        <v>0</v>
      </c>
      <c r="AA138" s="200">
        <f t="shared" si="22"/>
        <v>0</v>
      </c>
      <c r="AB138" s="200">
        <f t="shared" si="23"/>
        <v>0</v>
      </c>
      <c r="AC138" s="200">
        <f t="shared" si="24"/>
        <v>0</v>
      </c>
      <c r="AD138" s="200">
        <f t="shared" si="25"/>
        <v>0</v>
      </c>
      <c r="AE138" s="201">
        <f t="shared" si="26"/>
        <v>0</v>
      </c>
      <c r="AF138" s="202">
        <f t="shared" si="27"/>
        <v>0</v>
      </c>
      <c r="AG138" s="202">
        <f t="shared" si="28"/>
        <v>0</v>
      </c>
    </row>
    <row r="139" spans="2:33" s="126" customFormat="1" ht="15" hidden="1" customHeight="1" x14ac:dyDescent="0.2">
      <c r="B139" s="195"/>
      <c r="C139" s="195"/>
      <c r="D139" s="198"/>
      <c r="E139" s="197"/>
      <c r="F139" s="215"/>
      <c r="G139" s="219"/>
      <c r="H139" s="198"/>
      <c r="I139" s="198"/>
      <c r="J139" s="198"/>
      <c r="K139" s="198"/>
      <c r="L139" s="198"/>
      <c r="M139" s="216"/>
      <c r="N139" s="216"/>
      <c r="O139" s="216"/>
      <c r="P139" s="216"/>
      <c r="Q139" s="216"/>
      <c r="R139" s="216"/>
      <c r="S139" s="216"/>
      <c r="T139" s="217">
        <f t="shared" si="15"/>
        <v>0</v>
      </c>
      <c r="U139" s="218" t="e">
        <f t="shared" si="16"/>
        <v>#DIV/0!</v>
      </c>
      <c r="V139" s="200">
        <f t="shared" si="17"/>
        <v>0</v>
      </c>
      <c r="W139" s="200">
        <f t="shared" si="18"/>
        <v>0</v>
      </c>
      <c r="X139" s="200">
        <f t="shared" si="19"/>
        <v>0</v>
      </c>
      <c r="Y139" s="200">
        <f t="shared" si="20"/>
        <v>0</v>
      </c>
      <c r="Z139" s="200">
        <f t="shared" si="21"/>
        <v>0</v>
      </c>
      <c r="AA139" s="200">
        <f t="shared" si="22"/>
        <v>0</v>
      </c>
      <c r="AB139" s="200">
        <f t="shared" si="23"/>
        <v>0</v>
      </c>
      <c r="AC139" s="200">
        <f t="shared" si="24"/>
        <v>0</v>
      </c>
      <c r="AD139" s="200">
        <f t="shared" si="25"/>
        <v>0</v>
      </c>
      <c r="AE139" s="201">
        <f t="shared" si="26"/>
        <v>0</v>
      </c>
      <c r="AF139" s="202">
        <f t="shared" si="27"/>
        <v>0</v>
      </c>
      <c r="AG139" s="202">
        <f t="shared" si="28"/>
        <v>0</v>
      </c>
    </row>
    <row r="140" spans="2:33" s="126" customFormat="1" ht="15" hidden="1" customHeight="1" x14ac:dyDescent="0.2">
      <c r="B140" s="195"/>
      <c r="C140" s="195"/>
      <c r="D140" s="198"/>
      <c r="E140" s="197"/>
      <c r="F140" s="215"/>
      <c r="G140" s="219"/>
      <c r="H140" s="198"/>
      <c r="I140" s="198"/>
      <c r="J140" s="198"/>
      <c r="K140" s="198"/>
      <c r="L140" s="198"/>
      <c r="M140" s="216"/>
      <c r="N140" s="216"/>
      <c r="O140" s="216"/>
      <c r="P140" s="216"/>
      <c r="Q140" s="216"/>
      <c r="R140" s="216"/>
      <c r="S140" s="216"/>
      <c r="T140" s="217">
        <f t="shared" si="15"/>
        <v>0</v>
      </c>
      <c r="U140" s="218" t="e">
        <f t="shared" si="16"/>
        <v>#DIV/0!</v>
      </c>
      <c r="V140" s="200">
        <f t="shared" si="17"/>
        <v>0</v>
      </c>
      <c r="W140" s="200">
        <f t="shared" si="18"/>
        <v>0</v>
      </c>
      <c r="X140" s="200">
        <f t="shared" si="19"/>
        <v>0</v>
      </c>
      <c r="Y140" s="200">
        <f t="shared" si="20"/>
        <v>0</v>
      </c>
      <c r="Z140" s="200">
        <f t="shared" si="21"/>
        <v>0</v>
      </c>
      <c r="AA140" s="200">
        <f t="shared" si="22"/>
        <v>0</v>
      </c>
      <c r="AB140" s="200">
        <f t="shared" si="23"/>
        <v>0</v>
      </c>
      <c r="AC140" s="200">
        <f t="shared" si="24"/>
        <v>0</v>
      </c>
      <c r="AD140" s="200">
        <f t="shared" si="25"/>
        <v>0</v>
      </c>
      <c r="AE140" s="201">
        <f t="shared" si="26"/>
        <v>0</v>
      </c>
      <c r="AF140" s="202">
        <f t="shared" si="27"/>
        <v>0</v>
      </c>
      <c r="AG140" s="202">
        <f t="shared" si="28"/>
        <v>0</v>
      </c>
    </row>
    <row r="141" spans="2:33" s="126" customFormat="1" ht="15" hidden="1" customHeight="1" x14ac:dyDescent="0.2">
      <c r="B141" s="195"/>
      <c r="C141" s="195"/>
      <c r="D141" s="198"/>
      <c r="E141" s="197"/>
      <c r="F141" s="215"/>
      <c r="G141" s="219"/>
      <c r="H141" s="198"/>
      <c r="I141" s="198"/>
      <c r="J141" s="198"/>
      <c r="K141" s="198"/>
      <c r="L141" s="198"/>
      <c r="M141" s="216"/>
      <c r="N141" s="216"/>
      <c r="O141" s="216"/>
      <c r="P141" s="216"/>
      <c r="Q141" s="216"/>
      <c r="R141" s="216"/>
      <c r="S141" s="216"/>
      <c r="T141" s="217">
        <f t="shared" si="15"/>
        <v>0</v>
      </c>
      <c r="U141" s="218" t="e">
        <f t="shared" si="16"/>
        <v>#DIV/0!</v>
      </c>
      <c r="V141" s="200">
        <f t="shared" si="17"/>
        <v>0</v>
      </c>
      <c r="W141" s="200">
        <f t="shared" si="18"/>
        <v>0</v>
      </c>
      <c r="X141" s="200">
        <f t="shared" si="19"/>
        <v>0</v>
      </c>
      <c r="Y141" s="200">
        <f t="shared" si="20"/>
        <v>0</v>
      </c>
      <c r="Z141" s="200">
        <f t="shared" si="21"/>
        <v>0</v>
      </c>
      <c r="AA141" s="200">
        <f t="shared" si="22"/>
        <v>0</v>
      </c>
      <c r="AB141" s="200">
        <f t="shared" si="23"/>
        <v>0</v>
      </c>
      <c r="AC141" s="200">
        <f t="shared" si="24"/>
        <v>0</v>
      </c>
      <c r="AD141" s="200">
        <f t="shared" si="25"/>
        <v>0</v>
      </c>
      <c r="AE141" s="201">
        <f t="shared" si="26"/>
        <v>0</v>
      </c>
      <c r="AF141" s="202">
        <f t="shared" si="27"/>
        <v>0</v>
      </c>
      <c r="AG141" s="202">
        <f t="shared" si="28"/>
        <v>0</v>
      </c>
    </row>
    <row r="142" spans="2:33" s="126" customFormat="1" ht="15" hidden="1" customHeight="1" x14ac:dyDescent="0.2">
      <c r="B142" s="195"/>
      <c r="C142" s="195"/>
      <c r="D142" s="198"/>
      <c r="E142" s="197"/>
      <c r="F142" s="215"/>
      <c r="G142" s="219"/>
      <c r="H142" s="198"/>
      <c r="I142" s="198"/>
      <c r="J142" s="198"/>
      <c r="K142" s="198"/>
      <c r="L142" s="198"/>
      <c r="M142" s="216"/>
      <c r="N142" s="216"/>
      <c r="O142" s="216"/>
      <c r="P142" s="216"/>
      <c r="Q142" s="216"/>
      <c r="R142" s="216"/>
      <c r="S142" s="216"/>
      <c r="T142" s="217">
        <f t="shared" si="15"/>
        <v>0</v>
      </c>
      <c r="U142" s="218" t="e">
        <f t="shared" si="16"/>
        <v>#DIV/0!</v>
      </c>
      <c r="V142" s="200">
        <f t="shared" si="17"/>
        <v>0</v>
      </c>
      <c r="W142" s="200">
        <f t="shared" si="18"/>
        <v>0</v>
      </c>
      <c r="X142" s="200">
        <f t="shared" si="19"/>
        <v>0</v>
      </c>
      <c r="Y142" s="200">
        <f t="shared" si="20"/>
        <v>0</v>
      </c>
      <c r="Z142" s="200">
        <f t="shared" si="21"/>
        <v>0</v>
      </c>
      <c r="AA142" s="200">
        <f t="shared" si="22"/>
        <v>0</v>
      </c>
      <c r="AB142" s="200">
        <f t="shared" si="23"/>
        <v>0</v>
      </c>
      <c r="AC142" s="200">
        <f t="shared" si="24"/>
        <v>0</v>
      </c>
      <c r="AD142" s="200">
        <f t="shared" si="25"/>
        <v>0</v>
      </c>
      <c r="AE142" s="201">
        <f t="shared" si="26"/>
        <v>0</v>
      </c>
      <c r="AF142" s="202">
        <f t="shared" si="27"/>
        <v>0</v>
      </c>
      <c r="AG142" s="202">
        <f t="shared" si="28"/>
        <v>0</v>
      </c>
    </row>
    <row r="143" spans="2:33" s="126" customFormat="1" ht="15" hidden="1" customHeight="1" x14ac:dyDescent="0.2">
      <c r="B143" s="195"/>
      <c r="C143" s="195"/>
      <c r="D143" s="198"/>
      <c r="E143" s="197"/>
      <c r="F143" s="215"/>
      <c r="G143" s="219"/>
      <c r="H143" s="198"/>
      <c r="I143" s="198"/>
      <c r="J143" s="198"/>
      <c r="K143" s="198"/>
      <c r="L143" s="198"/>
      <c r="M143" s="216"/>
      <c r="N143" s="216"/>
      <c r="O143" s="216"/>
      <c r="P143" s="216"/>
      <c r="Q143" s="216"/>
      <c r="R143" s="216"/>
      <c r="S143" s="216"/>
      <c r="T143" s="217">
        <f t="shared" ref="T143:T206" si="29">SUM(M143:S143)</f>
        <v>0</v>
      </c>
      <c r="U143" s="218" t="e">
        <f t="shared" ref="U143:U206" si="30">SUM(M143:S143)/COUNT(M143:S143)</f>
        <v>#DIV/0!</v>
      </c>
      <c r="V143" s="200">
        <f t="shared" ref="V143:V206" si="31">IF(F143="PILAR RET.",IF((H143*I143)&lt;=0.25,D143*H143*I143*T143,0),0)</f>
        <v>0</v>
      </c>
      <c r="W143" s="200">
        <f t="shared" ref="W143:W206" si="32">IF(F143="PILAR CIRC.",IF((J143)&lt;=0.25,D143*K143*T143,0),0)</f>
        <v>0</v>
      </c>
      <c r="X143" s="200">
        <f t="shared" ref="X143:X206" si="33">IF(F143="PILAR RET.",IF((H143*I143)&gt;0.25,D143*H143*I143*T143,0),0)</f>
        <v>0</v>
      </c>
      <c r="Y143" s="200">
        <f t="shared" ref="Y143:Y206" si="34">IF(F143="PILAR CIRC.",IF((J143)&gt;0.25,D143*K143*T143,0),0)</f>
        <v>0</v>
      </c>
      <c r="Z143" s="200">
        <f t="shared" ref="Z143:Z206" si="35">IF(F143="PILAR RET.",IF(U143&lt;3,IF(H143*I143&gt;0.25,D143*((H143*T143*2)+(I143*T143*2)),0),0),0)</f>
        <v>0</v>
      </c>
      <c r="AA143" s="200">
        <f t="shared" ref="AA143:AA206" si="36">IF(F143="PILAR RET.",IF(U143&lt;3,IF(H143*I143&lt;=0.25,D143*((H143*T143*2)+(I143*T143*2)),0),0),0)</f>
        <v>0</v>
      </c>
      <c r="AB143" s="200">
        <f t="shared" ref="AB143:AB206" si="37">IF(F143="PILAR RET.",IF(U143&gt;=3,IF(H143*I143&gt;0.25,D143*((H143*T143*2)+(I143*T143*2)),0),0),0)</f>
        <v>0</v>
      </c>
      <c r="AC143" s="200">
        <f t="shared" ref="AC143:AC206" si="38">IF(F143="PILAR RET.",IF(U143&gt;=3,IF(H143*I143&lt;=0.25,D143*((H143*T143*2)+(I143*T143*2)),0),0),0)</f>
        <v>0</v>
      </c>
      <c r="AD143" s="200">
        <f t="shared" ref="AD143:AD206" si="39">IF(F143="PILAR CIRC.",IF(U143&lt;3,IF(J143&gt;0.28,D143*(K143*T143),0),0),0)</f>
        <v>0</v>
      </c>
      <c r="AE143" s="201">
        <f t="shared" ref="AE143:AE206" si="40">IF(F143="PILAR CIRC.",IF(U143&lt;3,IF(J143&lt;=0.28,D143*(K143*T143),0),0),0)</f>
        <v>0</v>
      </c>
      <c r="AF143" s="202">
        <f t="shared" ref="AF143:AF206" si="41">IF(F143="PILAR CIRC.",IF(U143&gt;=3,IF(J143&gt;0.28,D143*(K143*T143),0),0),0)</f>
        <v>0</v>
      </c>
      <c r="AG143" s="202">
        <f t="shared" ref="AG143:AG206" si="42">IF(F143="PILAR CIRC.",IF(U143&gt;=3,IF(J143&lt;=0.28,D143*(K143*T143),0),0),0)</f>
        <v>0</v>
      </c>
    </row>
    <row r="144" spans="2:33" s="126" customFormat="1" ht="15" hidden="1" customHeight="1" x14ac:dyDescent="0.2">
      <c r="B144" s="195"/>
      <c r="C144" s="195"/>
      <c r="D144" s="198"/>
      <c r="E144" s="197"/>
      <c r="F144" s="215"/>
      <c r="G144" s="219"/>
      <c r="H144" s="198"/>
      <c r="I144" s="198"/>
      <c r="J144" s="198"/>
      <c r="K144" s="198"/>
      <c r="L144" s="198"/>
      <c r="M144" s="216"/>
      <c r="N144" s="216"/>
      <c r="O144" s="216"/>
      <c r="P144" s="216"/>
      <c r="Q144" s="216"/>
      <c r="R144" s="216"/>
      <c r="S144" s="216"/>
      <c r="T144" s="217">
        <f t="shared" si="29"/>
        <v>0</v>
      </c>
      <c r="U144" s="218" t="e">
        <f t="shared" si="30"/>
        <v>#DIV/0!</v>
      </c>
      <c r="V144" s="200">
        <f t="shared" si="31"/>
        <v>0</v>
      </c>
      <c r="W144" s="200">
        <f t="shared" si="32"/>
        <v>0</v>
      </c>
      <c r="X144" s="200">
        <f t="shared" si="33"/>
        <v>0</v>
      </c>
      <c r="Y144" s="200">
        <f t="shared" si="34"/>
        <v>0</v>
      </c>
      <c r="Z144" s="200">
        <f t="shared" si="35"/>
        <v>0</v>
      </c>
      <c r="AA144" s="200">
        <f t="shared" si="36"/>
        <v>0</v>
      </c>
      <c r="AB144" s="200">
        <f t="shared" si="37"/>
        <v>0</v>
      </c>
      <c r="AC144" s="200">
        <f t="shared" si="38"/>
        <v>0</v>
      </c>
      <c r="AD144" s="200">
        <f t="shared" si="39"/>
        <v>0</v>
      </c>
      <c r="AE144" s="201">
        <f t="shared" si="40"/>
        <v>0</v>
      </c>
      <c r="AF144" s="202">
        <f t="shared" si="41"/>
        <v>0</v>
      </c>
      <c r="AG144" s="202">
        <f t="shared" si="42"/>
        <v>0</v>
      </c>
    </row>
    <row r="145" spans="2:33" s="126" customFormat="1" ht="15" hidden="1" customHeight="1" x14ac:dyDescent="0.2">
      <c r="B145" s="195"/>
      <c r="C145" s="195"/>
      <c r="D145" s="198"/>
      <c r="E145" s="197"/>
      <c r="F145" s="215"/>
      <c r="G145" s="219"/>
      <c r="H145" s="198"/>
      <c r="I145" s="198"/>
      <c r="J145" s="198"/>
      <c r="K145" s="198"/>
      <c r="L145" s="198"/>
      <c r="M145" s="216"/>
      <c r="N145" s="216"/>
      <c r="O145" s="216"/>
      <c r="P145" s="216"/>
      <c r="Q145" s="216"/>
      <c r="R145" s="216"/>
      <c r="S145" s="216"/>
      <c r="T145" s="217">
        <f t="shared" si="29"/>
        <v>0</v>
      </c>
      <c r="U145" s="218" t="e">
        <f t="shared" si="30"/>
        <v>#DIV/0!</v>
      </c>
      <c r="V145" s="200">
        <f t="shared" si="31"/>
        <v>0</v>
      </c>
      <c r="W145" s="200">
        <f t="shared" si="32"/>
        <v>0</v>
      </c>
      <c r="X145" s="200">
        <f t="shared" si="33"/>
        <v>0</v>
      </c>
      <c r="Y145" s="200">
        <f t="shared" si="34"/>
        <v>0</v>
      </c>
      <c r="Z145" s="200">
        <f t="shared" si="35"/>
        <v>0</v>
      </c>
      <c r="AA145" s="200">
        <f t="shared" si="36"/>
        <v>0</v>
      </c>
      <c r="AB145" s="200">
        <f t="shared" si="37"/>
        <v>0</v>
      </c>
      <c r="AC145" s="200">
        <f t="shared" si="38"/>
        <v>0</v>
      </c>
      <c r="AD145" s="200">
        <f t="shared" si="39"/>
        <v>0</v>
      </c>
      <c r="AE145" s="201">
        <f t="shared" si="40"/>
        <v>0</v>
      </c>
      <c r="AF145" s="202">
        <f t="shared" si="41"/>
        <v>0</v>
      </c>
      <c r="AG145" s="202">
        <f t="shared" si="42"/>
        <v>0</v>
      </c>
    </row>
    <row r="146" spans="2:33" s="126" customFormat="1" ht="15" hidden="1" customHeight="1" x14ac:dyDescent="0.2">
      <c r="B146" s="195"/>
      <c r="C146" s="195"/>
      <c r="D146" s="198"/>
      <c r="E146" s="197"/>
      <c r="F146" s="215"/>
      <c r="G146" s="219"/>
      <c r="H146" s="198"/>
      <c r="I146" s="198"/>
      <c r="J146" s="198"/>
      <c r="K146" s="198"/>
      <c r="L146" s="198"/>
      <c r="M146" s="216"/>
      <c r="N146" s="216"/>
      <c r="O146" s="216"/>
      <c r="P146" s="216"/>
      <c r="Q146" s="216"/>
      <c r="R146" s="216"/>
      <c r="S146" s="216"/>
      <c r="T146" s="217">
        <f t="shared" si="29"/>
        <v>0</v>
      </c>
      <c r="U146" s="218" t="e">
        <f t="shared" si="30"/>
        <v>#DIV/0!</v>
      </c>
      <c r="V146" s="200">
        <f t="shared" si="31"/>
        <v>0</v>
      </c>
      <c r="W146" s="200">
        <f t="shared" si="32"/>
        <v>0</v>
      </c>
      <c r="X146" s="200">
        <f t="shared" si="33"/>
        <v>0</v>
      </c>
      <c r="Y146" s="200">
        <f t="shared" si="34"/>
        <v>0</v>
      </c>
      <c r="Z146" s="200">
        <f t="shared" si="35"/>
        <v>0</v>
      </c>
      <c r="AA146" s="200">
        <f t="shared" si="36"/>
        <v>0</v>
      </c>
      <c r="AB146" s="200">
        <f t="shared" si="37"/>
        <v>0</v>
      </c>
      <c r="AC146" s="200">
        <f t="shared" si="38"/>
        <v>0</v>
      </c>
      <c r="AD146" s="200">
        <f t="shared" si="39"/>
        <v>0</v>
      </c>
      <c r="AE146" s="201">
        <f t="shared" si="40"/>
        <v>0</v>
      </c>
      <c r="AF146" s="202">
        <f t="shared" si="41"/>
        <v>0</v>
      </c>
      <c r="AG146" s="202">
        <f t="shared" si="42"/>
        <v>0</v>
      </c>
    </row>
    <row r="147" spans="2:33" s="126" customFormat="1" ht="15" hidden="1" customHeight="1" x14ac:dyDescent="0.2">
      <c r="B147" s="195"/>
      <c r="C147" s="195"/>
      <c r="D147" s="198"/>
      <c r="E147" s="197"/>
      <c r="F147" s="215"/>
      <c r="G147" s="219"/>
      <c r="H147" s="198"/>
      <c r="I147" s="198"/>
      <c r="J147" s="198"/>
      <c r="K147" s="198"/>
      <c r="L147" s="198"/>
      <c r="M147" s="216"/>
      <c r="N147" s="216"/>
      <c r="O147" s="216"/>
      <c r="P147" s="216"/>
      <c r="Q147" s="216"/>
      <c r="R147" s="216"/>
      <c r="S147" s="216"/>
      <c r="T147" s="217">
        <f t="shared" si="29"/>
        <v>0</v>
      </c>
      <c r="U147" s="218" t="e">
        <f t="shared" si="30"/>
        <v>#DIV/0!</v>
      </c>
      <c r="V147" s="200">
        <f t="shared" si="31"/>
        <v>0</v>
      </c>
      <c r="W147" s="200">
        <f t="shared" si="32"/>
        <v>0</v>
      </c>
      <c r="X147" s="200">
        <f t="shared" si="33"/>
        <v>0</v>
      </c>
      <c r="Y147" s="200">
        <f t="shared" si="34"/>
        <v>0</v>
      </c>
      <c r="Z147" s="200">
        <f t="shared" si="35"/>
        <v>0</v>
      </c>
      <c r="AA147" s="200">
        <f t="shared" si="36"/>
        <v>0</v>
      </c>
      <c r="AB147" s="200">
        <f t="shared" si="37"/>
        <v>0</v>
      </c>
      <c r="AC147" s="200">
        <f t="shared" si="38"/>
        <v>0</v>
      </c>
      <c r="AD147" s="200">
        <f t="shared" si="39"/>
        <v>0</v>
      </c>
      <c r="AE147" s="201">
        <f t="shared" si="40"/>
        <v>0</v>
      </c>
      <c r="AF147" s="202">
        <f t="shared" si="41"/>
        <v>0</v>
      </c>
      <c r="AG147" s="202">
        <f t="shared" si="42"/>
        <v>0</v>
      </c>
    </row>
    <row r="148" spans="2:33" s="126" customFormat="1" ht="15" hidden="1" customHeight="1" x14ac:dyDescent="0.2">
      <c r="B148" s="195"/>
      <c r="C148" s="195"/>
      <c r="D148" s="198"/>
      <c r="E148" s="197"/>
      <c r="F148" s="215"/>
      <c r="G148" s="219"/>
      <c r="H148" s="198"/>
      <c r="I148" s="198"/>
      <c r="J148" s="198"/>
      <c r="K148" s="198"/>
      <c r="L148" s="198"/>
      <c r="M148" s="216"/>
      <c r="N148" s="216"/>
      <c r="O148" s="216"/>
      <c r="P148" s="216"/>
      <c r="Q148" s="216"/>
      <c r="R148" s="216"/>
      <c r="S148" s="216"/>
      <c r="T148" s="217">
        <f t="shared" si="29"/>
        <v>0</v>
      </c>
      <c r="U148" s="218" t="e">
        <f t="shared" si="30"/>
        <v>#DIV/0!</v>
      </c>
      <c r="V148" s="200">
        <f t="shared" si="31"/>
        <v>0</v>
      </c>
      <c r="W148" s="200">
        <f t="shared" si="32"/>
        <v>0</v>
      </c>
      <c r="X148" s="200">
        <f t="shared" si="33"/>
        <v>0</v>
      </c>
      <c r="Y148" s="200">
        <f t="shared" si="34"/>
        <v>0</v>
      </c>
      <c r="Z148" s="200">
        <f t="shared" si="35"/>
        <v>0</v>
      </c>
      <c r="AA148" s="200">
        <f t="shared" si="36"/>
        <v>0</v>
      </c>
      <c r="AB148" s="200">
        <f t="shared" si="37"/>
        <v>0</v>
      </c>
      <c r="AC148" s="200">
        <f t="shared" si="38"/>
        <v>0</v>
      </c>
      <c r="AD148" s="200">
        <f t="shared" si="39"/>
        <v>0</v>
      </c>
      <c r="AE148" s="201">
        <f t="shared" si="40"/>
        <v>0</v>
      </c>
      <c r="AF148" s="202">
        <f t="shared" si="41"/>
        <v>0</v>
      </c>
      <c r="AG148" s="202">
        <f t="shared" si="42"/>
        <v>0</v>
      </c>
    </row>
    <row r="149" spans="2:33" s="126" customFormat="1" ht="15" hidden="1" customHeight="1" x14ac:dyDescent="0.2">
      <c r="B149" s="195"/>
      <c r="C149" s="195"/>
      <c r="D149" s="198"/>
      <c r="E149" s="197"/>
      <c r="F149" s="215"/>
      <c r="G149" s="219"/>
      <c r="H149" s="198"/>
      <c r="I149" s="198"/>
      <c r="J149" s="198"/>
      <c r="K149" s="198"/>
      <c r="L149" s="198"/>
      <c r="M149" s="216"/>
      <c r="N149" s="216"/>
      <c r="O149" s="216"/>
      <c r="P149" s="216"/>
      <c r="Q149" s="216"/>
      <c r="R149" s="216"/>
      <c r="S149" s="216"/>
      <c r="T149" s="217">
        <f t="shared" si="29"/>
        <v>0</v>
      </c>
      <c r="U149" s="218" t="e">
        <f t="shared" si="30"/>
        <v>#DIV/0!</v>
      </c>
      <c r="V149" s="200">
        <f t="shared" si="31"/>
        <v>0</v>
      </c>
      <c r="W149" s="200">
        <f t="shared" si="32"/>
        <v>0</v>
      </c>
      <c r="X149" s="200">
        <f t="shared" si="33"/>
        <v>0</v>
      </c>
      <c r="Y149" s="200">
        <f t="shared" si="34"/>
        <v>0</v>
      </c>
      <c r="Z149" s="200">
        <f t="shared" si="35"/>
        <v>0</v>
      </c>
      <c r="AA149" s="200">
        <f t="shared" si="36"/>
        <v>0</v>
      </c>
      <c r="AB149" s="200">
        <f t="shared" si="37"/>
        <v>0</v>
      </c>
      <c r="AC149" s="200">
        <f t="shared" si="38"/>
        <v>0</v>
      </c>
      <c r="AD149" s="200">
        <f t="shared" si="39"/>
        <v>0</v>
      </c>
      <c r="AE149" s="201">
        <f t="shared" si="40"/>
        <v>0</v>
      </c>
      <c r="AF149" s="202">
        <f t="shared" si="41"/>
        <v>0</v>
      </c>
      <c r="AG149" s="202">
        <f t="shared" si="42"/>
        <v>0</v>
      </c>
    </row>
    <row r="150" spans="2:33" s="126" customFormat="1" ht="15" hidden="1" customHeight="1" x14ac:dyDescent="0.2">
      <c r="B150" s="195"/>
      <c r="C150" s="195"/>
      <c r="D150" s="198"/>
      <c r="E150" s="197"/>
      <c r="F150" s="215"/>
      <c r="G150" s="219"/>
      <c r="H150" s="198"/>
      <c r="I150" s="198"/>
      <c r="J150" s="198"/>
      <c r="K150" s="198"/>
      <c r="L150" s="198"/>
      <c r="M150" s="216"/>
      <c r="N150" s="216"/>
      <c r="O150" s="216"/>
      <c r="P150" s="216"/>
      <c r="Q150" s="216"/>
      <c r="R150" s="216"/>
      <c r="S150" s="216"/>
      <c r="T150" s="217">
        <f t="shared" si="29"/>
        <v>0</v>
      </c>
      <c r="U150" s="218" t="e">
        <f t="shared" si="30"/>
        <v>#DIV/0!</v>
      </c>
      <c r="V150" s="200">
        <f t="shared" si="31"/>
        <v>0</v>
      </c>
      <c r="W150" s="200">
        <f t="shared" si="32"/>
        <v>0</v>
      </c>
      <c r="X150" s="200">
        <f t="shared" si="33"/>
        <v>0</v>
      </c>
      <c r="Y150" s="200">
        <f t="shared" si="34"/>
        <v>0</v>
      </c>
      <c r="Z150" s="200">
        <f t="shared" si="35"/>
        <v>0</v>
      </c>
      <c r="AA150" s="200">
        <f t="shared" si="36"/>
        <v>0</v>
      </c>
      <c r="AB150" s="200">
        <f t="shared" si="37"/>
        <v>0</v>
      </c>
      <c r="AC150" s="200">
        <f t="shared" si="38"/>
        <v>0</v>
      </c>
      <c r="AD150" s="200">
        <f t="shared" si="39"/>
        <v>0</v>
      </c>
      <c r="AE150" s="201">
        <f t="shared" si="40"/>
        <v>0</v>
      </c>
      <c r="AF150" s="202">
        <f t="shared" si="41"/>
        <v>0</v>
      </c>
      <c r="AG150" s="202">
        <f t="shared" si="42"/>
        <v>0</v>
      </c>
    </row>
    <row r="151" spans="2:33" s="126" customFormat="1" ht="15" hidden="1" customHeight="1" x14ac:dyDescent="0.2">
      <c r="B151" s="195"/>
      <c r="C151" s="195"/>
      <c r="D151" s="198"/>
      <c r="E151" s="197"/>
      <c r="F151" s="215"/>
      <c r="G151" s="219"/>
      <c r="H151" s="198"/>
      <c r="I151" s="198"/>
      <c r="J151" s="198"/>
      <c r="K151" s="198"/>
      <c r="L151" s="198"/>
      <c r="M151" s="216"/>
      <c r="N151" s="216"/>
      <c r="O151" s="216"/>
      <c r="P151" s="216"/>
      <c r="Q151" s="216"/>
      <c r="R151" s="216"/>
      <c r="S151" s="216"/>
      <c r="T151" s="217">
        <f t="shared" si="29"/>
        <v>0</v>
      </c>
      <c r="U151" s="218" t="e">
        <f t="shared" si="30"/>
        <v>#DIV/0!</v>
      </c>
      <c r="V151" s="200">
        <f t="shared" si="31"/>
        <v>0</v>
      </c>
      <c r="W151" s="200">
        <f t="shared" si="32"/>
        <v>0</v>
      </c>
      <c r="X151" s="200">
        <f t="shared" si="33"/>
        <v>0</v>
      </c>
      <c r="Y151" s="200">
        <f t="shared" si="34"/>
        <v>0</v>
      </c>
      <c r="Z151" s="200">
        <f t="shared" si="35"/>
        <v>0</v>
      </c>
      <c r="AA151" s="200">
        <f t="shared" si="36"/>
        <v>0</v>
      </c>
      <c r="AB151" s="200">
        <f t="shared" si="37"/>
        <v>0</v>
      </c>
      <c r="AC151" s="200">
        <f t="shared" si="38"/>
        <v>0</v>
      </c>
      <c r="AD151" s="200">
        <f t="shared" si="39"/>
        <v>0</v>
      </c>
      <c r="AE151" s="201">
        <f t="shared" si="40"/>
        <v>0</v>
      </c>
      <c r="AF151" s="202">
        <f t="shared" si="41"/>
        <v>0</v>
      </c>
      <c r="AG151" s="202">
        <f t="shared" si="42"/>
        <v>0</v>
      </c>
    </row>
    <row r="152" spans="2:33" s="126" customFormat="1" ht="15" hidden="1" customHeight="1" x14ac:dyDescent="0.2">
      <c r="B152" s="195"/>
      <c r="C152" s="195"/>
      <c r="D152" s="198"/>
      <c r="E152" s="197"/>
      <c r="F152" s="215"/>
      <c r="G152" s="219"/>
      <c r="H152" s="198"/>
      <c r="I152" s="198"/>
      <c r="J152" s="198"/>
      <c r="K152" s="198"/>
      <c r="L152" s="198"/>
      <c r="M152" s="216"/>
      <c r="N152" s="216"/>
      <c r="O152" s="216"/>
      <c r="P152" s="216"/>
      <c r="Q152" s="216"/>
      <c r="R152" s="216"/>
      <c r="S152" s="216"/>
      <c r="T152" s="217">
        <f t="shared" si="29"/>
        <v>0</v>
      </c>
      <c r="U152" s="218" t="e">
        <f t="shared" si="30"/>
        <v>#DIV/0!</v>
      </c>
      <c r="V152" s="200">
        <f t="shared" si="31"/>
        <v>0</v>
      </c>
      <c r="W152" s="200">
        <f t="shared" si="32"/>
        <v>0</v>
      </c>
      <c r="X152" s="200">
        <f t="shared" si="33"/>
        <v>0</v>
      </c>
      <c r="Y152" s="200">
        <f t="shared" si="34"/>
        <v>0</v>
      </c>
      <c r="Z152" s="200">
        <f t="shared" si="35"/>
        <v>0</v>
      </c>
      <c r="AA152" s="200">
        <f t="shared" si="36"/>
        <v>0</v>
      </c>
      <c r="AB152" s="200">
        <f t="shared" si="37"/>
        <v>0</v>
      </c>
      <c r="AC152" s="200">
        <f t="shared" si="38"/>
        <v>0</v>
      </c>
      <c r="AD152" s="200">
        <f t="shared" si="39"/>
        <v>0</v>
      </c>
      <c r="AE152" s="201">
        <f t="shared" si="40"/>
        <v>0</v>
      </c>
      <c r="AF152" s="202">
        <f t="shared" si="41"/>
        <v>0</v>
      </c>
      <c r="AG152" s="202">
        <f t="shared" si="42"/>
        <v>0</v>
      </c>
    </row>
    <row r="153" spans="2:33" s="126" customFormat="1" ht="15" hidden="1" customHeight="1" x14ac:dyDescent="0.2">
      <c r="B153" s="195"/>
      <c r="C153" s="195"/>
      <c r="D153" s="198"/>
      <c r="E153" s="197"/>
      <c r="F153" s="215"/>
      <c r="G153" s="219"/>
      <c r="H153" s="198"/>
      <c r="I153" s="198"/>
      <c r="J153" s="198"/>
      <c r="K153" s="198"/>
      <c r="L153" s="198"/>
      <c r="M153" s="216"/>
      <c r="N153" s="216"/>
      <c r="O153" s="216"/>
      <c r="P153" s="216"/>
      <c r="Q153" s="216"/>
      <c r="R153" s="216"/>
      <c r="S153" s="216"/>
      <c r="T153" s="217">
        <f t="shared" si="29"/>
        <v>0</v>
      </c>
      <c r="U153" s="218" t="e">
        <f t="shared" si="30"/>
        <v>#DIV/0!</v>
      </c>
      <c r="V153" s="200">
        <f t="shared" si="31"/>
        <v>0</v>
      </c>
      <c r="W153" s="200">
        <f t="shared" si="32"/>
        <v>0</v>
      </c>
      <c r="X153" s="200">
        <f t="shared" si="33"/>
        <v>0</v>
      </c>
      <c r="Y153" s="200">
        <f t="shared" si="34"/>
        <v>0</v>
      </c>
      <c r="Z153" s="200">
        <f t="shared" si="35"/>
        <v>0</v>
      </c>
      <c r="AA153" s="200">
        <f t="shared" si="36"/>
        <v>0</v>
      </c>
      <c r="AB153" s="200">
        <f t="shared" si="37"/>
        <v>0</v>
      </c>
      <c r="AC153" s="200">
        <f t="shared" si="38"/>
        <v>0</v>
      </c>
      <c r="AD153" s="200">
        <f t="shared" si="39"/>
        <v>0</v>
      </c>
      <c r="AE153" s="201">
        <f t="shared" si="40"/>
        <v>0</v>
      </c>
      <c r="AF153" s="202">
        <f t="shared" si="41"/>
        <v>0</v>
      </c>
      <c r="AG153" s="202">
        <f t="shared" si="42"/>
        <v>0</v>
      </c>
    </row>
    <row r="154" spans="2:33" s="126" customFormat="1" ht="15" hidden="1" customHeight="1" x14ac:dyDescent="0.2">
      <c r="B154" s="195"/>
      <c r="C154" s="195"/>
      <c r="D154" s="198"/>
      <c r="E154" s="197"/>
      <c r="F154" s="215"/>
      <c r="G154" s="219"/>
      <c r="H154" s="198"/>
      <c r="I154" s="198"/>
      <c r="J154" s="198"/>
      <c r="K154" s="198"/>
      <c r="L154" s="198"/>
      <c r="M154" s="216"/>
      <c r="N154" s="216"/>
      <c r="O154" s="216"/>
      <c r="P154" s="216"/>
      <c r="Q154" s="216"/>
      <c r="R154" s="216"/>
      <c r="S154" s="216"/>
      <c r="T154" s="217">
        <f t="shared" si="29"/>
        <v>0</v>
      </c>
      <c r="U154" s="218" t="e">
        <f t="shared" si="30"/>
        <v>#DIV/0!</v>
      </c>
      <c r="V154" s="200">
        <f t="shared" si="31"/>
        <v>0</v>
      </c>
      <c r="W154" s="200">
        <f t="shared" si="32"/>
        <v>0</v>
      </c>
      <c r="X154" s="200">
        <f t="shared" si="33"/>
        <v>0</v>
      </c>
      <c r="Y154" s="200">
        <f t="shared" si="34"/>
        <v>0</v>
      </c>
      <c r="Z154" s="200">
        <f t="shared" si="35"/>
        <v>0</v>
      </c>
      <c r="AA154" s="200">
        <f t="shared" si="36"/>
        <v>0</v>
      </c>
      <c r="AB154" s="200">
        <f t="shared" si="37"/>
        <v>0</v>
      </c>
      <c r="AC154" s="200">
        <f t="shared" si="38"/>
        <v>0</v>
      </c>
      <c r="AD154" s="200">
        <f t="shared" si="39"/>
        <v>0</v>
      </c>
      <c r="AE154" s="201">
        <f t="shared" si="40"/>
        <v>0</v>
      </c>
      <c r="AF154" s="202">
        <f t="shared" si="41"/>
        <v>0</v>
      </c>
      <c r="AG154" s="202">
        <f t="shared" si="42"/>
        <v>0</v>
      </c>
    </row>
    <row r="155" spans="2:33" s="126" customFormat="1" ht="15" hidden="1" customHeight="1" x14ac:dyDescent="0.2">
      <c r="B155" s="195"/>
      <c r="C155" s="195"/>
      <c r="D155" s="198"/>
      <c r="E155" s="197"/>
      <c r="F155" s="215"/>
      <c r="G155" s="219"/>
      <c r="H155" s="198"/>
      <c r="I155" s="198"/>
      <c r="J155" s="198"/>
      <c r="K155" s="198"/>
      <c r="L155" s="198"/>
      <c r="M155" s="216"/>
      <c r="N155" s="216"/>
      <c r="O155" s="216"/>
      <c r="P155" s="216"/>
      <c r="Q155" s="216"/>
      <c r="R155" s="216"/>
      <c r="S155" s="216"/>
      <c r="T155" s="217">
        <f t="shared" si="29"/>
        <v>0</v>
      </c>
      <c r="U155" s="218" t="e">
        <f t="shared" si="30"/>
        <v>#DIV/0!</v>
      </c>
      <c r="V155" s="200">
        <f t="shared" si="31"/>
        <v>0</v>
      </c>
      <c r="W155" s="200">
        <f t="shared" si="32"/>
        <v>0</v>
      </c>
      <c r="X155" s="200">
        <f t="shared" si="33"/>
        <v>0</v>
      </c>
      <c r="Y155" s="200">
        <f t="shared" si="34"/>
        <v>0</v>
      </c>
      <c r="Z155" s="200">
        <f t="shared" si="35"/>
        <v>0</v>
      </c>
      <c r="AA155" s="200">
        <f t="shared" si="36"/>
        <v>0</v>
      </c>
      <c r="AB155" s="200">
        <f t="shared" si="37"/>
        <v>0</v>
      </c>
      <c r="AC155" s="200">
        <f t="shared" si="38"/>
        <v>0</v>
      </c>
      <c r="AD155" s="200">
        <f t="shared" si="39"/>
        <v>0</v>
      </c>
      <c r="AE155" s="201">
        <f t="shared" si="40"/>
        <v>0</v>
      </c>
      <c r="AF155" s="202">
        <f t="shared" si="41"/>
        <v>0</v>
      </c>
      <c r="AG155" s="202">
        <f t="shared" si="42"/>
        <v>0</v>
      </c>
    </row>
    <row r="156" spans="2:33" s="126" customFormat="1" ht="15" hidden="1" customHeight="1" x14ac:dyDescent="0.2">
      <c r="B156" s="195"/>
      <c r="C156" s="195"/>
      <c r="D156" s="198"/>
      <c r="E156" s="197"/>
      <c r="F156" s="215"/>
      <c r="G156" s="219"/>
      <c r="H156" s="198"/>
      <c r="I156" s="198"/>
      <c r="J156" s="198"/>
      <c r="K156" s="198"/>
      <c r="L156" s="198"/>
      <c r="M156" s="216"/>
      <c r="N156" s="216"/>
      <c r="O156" s="216"/>
      <c r="P156" s="216"/>
      <c r="Q156" s="216"/>
      <c r="R156" s="216"/>
      <c r="S156" s="216"/>
      <c r="T156" s="217">
        <f t="shared" si="29"/>
        <v>0</v>
      </c>
      <c r="U156" s="218" t="e">
        <f t="shared" si="30"/>
        <v>#DIV/0!</v>
      </c>
      <c r="V156" s="200">
        <f t="shared" si="31"/>
        <v>0</v>
      </c>
      <c r="W156" s="200">
        <f t="shared" si="32"/>
        <v>0</v>
      </c>
      <c r="X156" s="200">
        <f t="shared" si="33"/>
        <v>0</v>
      </c>
      <c r="Y156" s="200">
        <f t="shared" si="34"/>
        <v>0</v>
      </c>
      <c r="Z156" s="200">
        <f t="shared" si="35"/>
        <v>0</v>
      </c>
      <c r="AA156" s="200">
        <f t="shared" si="36"/>
        <v>0</v>
      </c>
      <c r="AB156" s="200">
        <f t="shared" si="37"/>
        <v>0</v>
      </c>
      <c r="AC156" s="200">
        <f t="shared" si="38"/>
        <v>0</v>
      </c>
      <c r="AD156" s="200">
        <f t="shared" si="39"/>
        <v>0</v>
      </c>
      <c r="AE156" s="201">
        <f t="shared" si="40"/>
        <v>0</v>
      </c>
      <c r="AF156" s="202">
        <f t="shared" si="41"/>
        <v>0</v>
      </c>
      <c r="AG156" s="202">
        <f t="shared" si="42"/>
        <v>0</v>
      </c>
    </row>
    <row r="157" spans="2:33" s="126" customFormat="1" ht="15" hidden="1" customHeight="1" x14ac:dyDescent="0.2">
      <c r="B157" s="196"/>
      <c r="C157" s="196"/>
      <c r="D157" s="198"/>
      <c r="E157" s="197"/>
      <c r="F157" s="215"/>
      <c r="G157" s="219"/>
      <c r="H157" s="198"/>
      <c r="I157" s="198"/>
      <c r="J157" s="198"/>
      <c r="K157" s="198"/>
      <c r="L157" s="198"/>
      <c r="M157" s="216"/>
      <c r="N157" s="216"/>
      <c r="O157" s="216"/>
      <c r="P157" s="216"/>
      <c r="Q157" s="216"/>
      <c r="R157" s="216"/>
      <c r="S157" s="216"/>
      <c r="T157" s="217">
        <f t="shared" si="29"/>
        <v>0</v>
      </c>
      <c r="U157" s="218" t="e">
        <f t="shared" si="30"/>
        <v>#DIV/0!</v>
      </c>
      <c r="V157" s="200">
        <f t="shared" si="31"/>
        <v>0</v>
      </c>
      <c r="W157" s="200">
        <f t="shared" si="32"/>
        <v>0</v>
      </c>
      <c r="X157" s="200">
        <f t="shared" si="33"/>
        <v>0</v>
      </c>
      <c r="Y157" s="200">
        <f t="shared" si="34"/>
        <v>0</v>
      </c>
      <c r="Z157" s="200">
        <f t="shared" si="35"/>
        <v>0</v>
      </c>
      <c r="AA157" s="200">
        <f t="shared" si="36"/>
        <v>0</v>
      </c>
      <c r="AB157" s="200">
        <f t="shared" si="37"/>
        <v>0</v>
      </c>
      <c r="AC157" s="200">
        <f t="shared" si="38"/>
        <v>0</v>
      </c>
      <c r="AD157" s="200">
        <f t="shared" si="39"/>
        <v>0</v>
      </c>
      <c r="AE157" s="201">
        <f t="shared" si="40"/>
        <v>0</v>
      </c>
      <c r="AF157" s="202">
        <f t="shared" si="41"/>
        <v>0</v>
      </c>
      <c r="AG157" s="202">
        <f t="shared" si="42"/>
        <v>0</v>
      </c>
    </row>
    <row r="158" spans="2:33" s="126" customFormat="1" ht="15" hidden="1" customHeight="1" x14ac:dyDescent="0.2">
      <c r="B158" s="196"/>
      <c r="C158" s="196"/>
      <c r="D158" s="198"/>
      <c r="E158" s="197"/>
      <c r="F158" s="215"/>
      <c r="G158" s="219"/>
      <c r="H158" s="198"/>
      <c r="I158" s="198"/>
      <c r="J158" s="198"/>
      <c r="K158" s="198"/>
      <c r="L158" s="198"/>
      <c r="M158" s="216"/>
      <c r="N158" s="216"/>
      <c r="O158" s="216"/>
      <c r="P158" s="216"/>
      <c r="Q158" s="216"/>
      <c r="R158" s="216"/>
      <c r="S158" s="216"/>
      <c r="T158" s="217">
        <f t="shared" si="29"/>
        <v>0</v>
      </c>
      <c r="U158" s="218" t="e">
        <f t="shared" si="30"/>
        <v>#DIV/0!</v>
      </c>
      <c r="V158" s="200">
        <f t="shared" si="31"/>
        <v>0</v>
      </c>
      <c r="W158" s="200">
        <f t="shared" si="32"/>
        <v>0</v>
      </c>
      <c r="X158" s="200">
        <f t="shared" si="33"/>
        <v>0</v>
      </c>
      <c r="Y158" s="200">
        <f t="shared" si="34"/>
        <v>0</v>
      </c>
      <c r="Z158" s="200">
        <f t="shared" si="35"/>
        <v>0</v>
      </c>
      <c r="AA158" s="200">
        <f t="shared" si="36"/>
        <v>0</v>
      </c>
      <c r="AB158" s="200">
        <f t="shared" si="37"/>
        <v>0</v>
      </c>
      <c r="AC158" s="200">
        <f t="shared" si="38"/>
        <v>0</v>
      </c>
      <c r="AD158" s="200">
        <f t="shared" si="39"/>
        <v>0</v>
      </c>
      <c r="AE158" s="201">
        <f t="shared" si="40"/>
        <v>0</v>
      </c>
      <c r="AF158" s="202">
        <f t="shared" si="41"/>
        <v>0</v>
      </c>
      <c r="AG158" s="202">
        <f t="shared" si="42"/>
        <v>0</v>
      </c>
    </row>
    <row r="159" spans="2:33" s="126" customFormat="1" ht="15" hidden="1" customHeight="1" x14ac:dyDescent="0.2">
      <c r="B159" s="196"/>
      <c r="C159" s="196"/>
      <c r="D159" s="198"/>
      <c r="E159" s="197"/>
      <c r="F159" s="215"/>
      <c r="G159" s="219"/>
      <c r="H159" s="198"/>
      <c r="I159" s="198"/>
      <c r="J159" s="198"/>
      <c r="K159" s="198"/>
      <c r="L159" s="198"/>
      <c r="M159" s="216"/>
      <c r="N159" s="216"/>
      <c r="O159" s="216"/>
      <c r="P159" s="216"/>
      <c r="Q159" s="216"/>
      <c r="R159" s="216"/>
      <c r="S159" s="216"/>
      <c r="T159" s="217">
        <f t="shared" si="29"/>
        <v>0</v>
      </c>
      <c r="U159" s="218" t="e">
        <f t="shared" si="30"/>
        <v>#DIV/0!</v>
      </c>
      <c r="V159" s="200">
        <f t="shared" si="31"/>
        <v>0</v>
      </c>
      <c r="W159" s="200">
        <f t="shared" si="32"/>
        <v>0</v>
      </c>
      <c r="X159" s="200">
        <f t="shared" si="33"/>
        <v>0</v>
      </c>
      <c r="Y159" s="200">
        <f t="shared" si="34"/>
        <v>0</v>
      </c>
      <c r="Z159" s="200">
        <f t="shared" si="35"/>
        <v>0</v>
      </c>
      <c r="AA159" s="200">
        <f t="shared" si="36"/>
        <v>0</v>
      </c>
      <c r="AB159" s="200">
        <f t="shared" si="37"/>
        <v>0</v>
      </c>
      <c r="AC159" s="200">
        <f t="shared" si="38"/>
        <v>0</v>
      </c>
      <c r="AD159" s="200">
        <f t="shared" si="39"/>
        <v>0</v>
      </c>
      <c r="AE159" s="201">
        <f t="shared" si="40"/>
        <v>0</v>
      </c>
      <c r="AF159" s="202">
        <f t="shared" si="41"/>
        <v>0</v>
      </c>
      <c r="AG159" s="202">
        <f t="shared" si="42"/>
        <v>0</v>
      </c>
    </row>
    <row r="160" spans="2:33" s="126" customFormat="1" ht="15" hidden="1" customHeight="1" x14ac:dyDescent="0.2">
      <c r="B160" s="196"/>
      <c r="C160" s="196"/>
      <c r="D160" s="198"/>
      <c r="E160" s="197"/>
      <c r="F160" s="215"/>
      <c r="G160" s="219"/>
      <c r="H160" s="198"/>
      <c r="I160" s="198"/>
      <c r="J160" s="198"/>
      <c r="K160" s="198"/>
      <c r="L160" s="198"/>
      <c r="M160" s="216"/>
      <c r="N160" s="216"/>
      <c r="O160" s="216"/>
      <c r="P160" s="216"/>
      <c r="Q160" s="216"/>
      <c r="R160" s="216"/>
      <c r="S160" s="216"/>
      <c r="T160" s="217">
        <f t="shared" si="29"/>
        <v>0</v>
      </c>
      <c r="U160" s="218" t="e">
        <f t="shared" si="30"/>
        <v>#DIV/0!</v>
      </c>
      <c r="V160" s="200">
        <f t="shared" si="31"/>
        <v>0</v>
      </c>
      <c r="W160" s="200">
        <f t="shared" si="32"/>
        <v>0</v>
      </c>
      <c r="X160" s="200">
        <f t="shared" si="33"/>
        <v>0</v>
      </c>
      <c r="Y160" s="200">
        <f t="shared" si="34"/>
        <v>0</v>
      </c>
      <c r="Z160" s="200">
        <f t="shared" si="35"/>
        <v>0</v>
      </c>
      <c r="AA160" s="200">
        <f t="shared" si="36"/>
        <v>0</v>
      </c>
      <c r="AB160" s="200">
        <f t="shared" si="37"/>
        <v>0</v>
      </c>
      <c r="AC160" s="200">
        <f t="shared" si="38"/>
        <v>0</v>
      </c>
      <c r="AD160" s="200">
        <f t="shared" si="39"/>
        <v>0</v>
      </c>
      <c r="AE160" s="201">
        <f t="shared" si="40"/>
        <v>0</v>
      </c>
      <c r="AF160" s="202">
        <f t="shared" si="41"/>
        <v>0</v>
      </c>
      <c r="AG160" s="202">
        <f t="shared" si="42"/>
        <v>0</v>
      </c>
    </row>
    <row r="161" spans="2:33" s="126" customFormat="1" ht="15" hidden="1" customHeight="1" x14ac:dyDescent="0.2">
      <c r="B161" s="196"/>
      <c r="C161" s="196"/>
      <c r="D161" s="198"/>
      <c r="E161" s="197"/>
      <c r="F161" s="215"/>
      <c r="G161" s="219"/>
      <c r="H161" s="198"/>
      <c r="I161" s="198"/>
      <c r="J161" s="198"/>
      <c r="K161" s="198"/>
      <c r="L161" s="198"/>
      <c r="M161" s="216"/>
      <c r="N161" s="216"/>
      <c r="O161" s="216"/>
      <c r="P161" s="216"/>
      <c r="Q161" s="216"/>
      <c r="R161" s="216"/>
      <c r="S161" s="216"/>
      <c r="T161" s="217">
        <f t="shared" si="29"/>
        <v>0</v>
      </c>
      <c r="U161" s="218" t="e">
        <f t="shared" si="30"/>
        <v>#DIV/0!</v>
      </c>
      <c r="V161" s="200">
        <f t="shared" si="31"/>
        <v>0</v>
      </c>
      <c r="W161" s="200">
        <f t="shared" si="32"/>
        <v>0</v>
      </c>
      <c r="X161" s="200">
        <f t="shared" si="33"/>
        <v>0</v>
      </c>
      <c r="Y161" s="200">
        <f t="shared" si="34"/>
        <v>0</v>
      </c>
      <c r="Z161" s="200">
        <f t="shared" si="35"/>
        <v>0</v>
      </c>
      <c r="AA161" s="200">
        <f t="shared" si="36"/>
        <v>0</v>
      </c>
      <c r="AB161" s="200">
        <f t="shared" si="37"/>
        <v>0</v>
      </c>
      <c r="AC161" s="200">
        <f t="shared" si="38"/>
        <v>0</v>
      </c>
      <c r="AD161" s="200">
        <f t="shared" si="39"/>
        <v>0</v>
      </c>
      <c r="AE161" s="201">
        <f t="shared" si="40"/>
        <v>0</v>
      </c>
      <c r="AF161" s="202">
        <f t="shared" si="41"/>
        <v>0</v>
      </c>
      <c r="AG161" s="202">
        <f t="shared" si="42"/>
        <v>0</v>
      </c>
    </row>
    <row r="162" spans="2:33" s="126" customFormat="1" ht="15" hidden="1" customHeight="1" x14ac:dyDescent="0.2">
      <c r="B162" s="196"/>
      <c r="C162" s="196"/>
      <c r="D162" s="198"/>
      <c r="E162" s="197"/>
      <c r="F162" s="215"/>
      <c r="G162" s="219"/>
      <c r="H162" s="198"/>
      <c r="I162" s="198"/>
      <c r="J162" s="198"/>
      <c r="K162" s="198"/>
      <c r="L162" s="198"/>
      <c r="M162" s="216"/>
      <c r="N162" s="216"/>
      <c r="O162" s="216"/>
      <c r="P162" s="216"/>
      <c r="Q162" s="216"/>
      <c r="R162" s="216"/>
      <c r="S162" s="216"/>
      <c r="T162" s="217">
        <f t="shared" si="29"/>
        <v>0</v>
      </c>
      <c r="U162" s="218" t="e">
        <f t="shared" si="30"/>
        <v>#DIV/0!</v>
      </c>
      <c r="V162" s="200">
        <f t="shared" si="31"/>
        <v>0</v>
      </c>
      <c r="W162" s="200">
        <f t="shared" si="32"/>
        <v>0</v>
      </c>
      <c r="X162" s="200">
        <f t="shared" si="33"/>
        <v>0</v>
      </c>
      <c r="Y162" s="200">
        <f t="shared" si="34"/>
        <v>0</v>
      </c>
      <c r="Z162" s="200">
        <f t="shared" si="35"/>
        <v>0</v>
      </c>
      <c r="AA162" s="200">
        <f t="shared" si="36"/>
        <v>0</v>
      </c>
      <c r="AB162" s="200">
        <f t="shared" si="37"/>
        <v>0</v>
      </c>
      <c r="AC162" s="200">
        <f t="shared" si="38"/>
        <v>0</v>
      </c>
      <c r="AD162" s="200">
        <f t="shared" si="39"/>
        <v>0</v>
      </c>
      <c r="AE162" s="201">
        <f t="shared" si="40"/>
        <v>0</v>
      </c>
      <c r="AF162" s="202">
        <f t="shared" si="41"/>
        <v>0</v>
      </c>
      <c r="AG162" s="202">
        <f t="shared" si="42"/>
        <v>0</v>
      </c>
    </row>
    <row r="163" spans="2:33" s="126" customFormat="1" ht="15" hidden="1" customHeight="1" x14ac:dyDescent="0.2">
      <c r="B163" s="196"/>
      <c r="C163" s="196"/>
      <c r="D163" s="198"/>
      <c r="E163" s="197"/>
      <c r="F163" s="215"/>
      <c r="G163" s="219"/>
      <c r="H163" s="198"/>
      <c r="I163" s="198"/>
      <c r="J163" s="198"/>
      <c r="K163" s="198"/>
      <c r="L163" s="198"/>
      <c r="M163" s="216"/>
      <c r="N163" s="216"/>
      <c r="O163" s="216"/>
      <c r="P163" s="216"/>
      <c r="Q163" s="216"/>
      <c r="R163" s="216"/>
      <c r="S163" s="216"/>
      <c r="T163" s="217">
        <f t="shared" si="29"/>
        <v>0</v>
      </c>
      <c r="U163" s="218" t="e">
        <f t="shared" si="30"/>
        <v>#DIV/0!</v>
      </c>
      <c r="V163" s="200">
        <f t="shared" si="31"/>
        <v>0</v>
      </c>
      <c r="W163" s="200">
        <f t="shared" si="32"/>
        <v>0</v>
      </c>
      <c r="X163" s="200">
        <f t="shared" si="33"/>
        <v>0</v>
      </c>
      <c r="Y163" s="200">
        <f t="shared" si="34"/>
        <v>0</v>
      </c>
      <c r="Z163" s="200">
        <f t="shared" si="35"/>
        <v>0</v>
      </c>
      <c r="AA163" s="200">
        <f t="shared" si="36"/>
        <v>0</v>
      </c>
      <c r="AB163" s="200">
        <f t="shared" si="37"/>
        <v>0</v>
      </c>
      <c r="AC163" s="200">
        <f t="shared" si="38"/>
        <v>0</v>
      </c>
      <c r="AD163" s="200">
        <f t="shared" si="39"/>
        <v>0</v>
      </c>
      <c r="AE163" s="201">
        <f t="shared" si="40"/>
        <v>0</v>
      </c>
      <c r="AF163" s="202">
        <f t="shared" si="41"/>
        <v>0</v>
      </c>
      <c r="AG163" s="202">
        <f t="shared" si="42"/>
        <v>0</v>
      </c>
    </row>
    <row r="164" spans="2:33" s="126" customFormat="1" ht="15" hidden="1" customHeight="1" x14ac:dyDescent="0.2">
      <c r="B164" s="195"/>
      <c r="C164" s="195"/>
      <c r="D164" s="198"/>
      <c r="E164" s="197"/>
      <c r="F164" s="215"/>
      <c r="G164" s="219"/>
      <c r="H164" s="198"/>
      <c r="I164" s="198"/>
      <c r="J164" s="198"/>
      <c r="K164" s="198"/>
      <c r="L164" s="198"/>
      <c r="M164" s="216"/>
      <c r="N164" s="216"/>
      <c r="O164" s="216"/>
      <c r="P164" s="216"/>
      <c r="Q164" s="216"/>
      <c r="R164" s="216"/>
      <c r="S164" s="216"/>
      <c r="T164" s="217">
        <f t="shared" si="29"/>
        <v>0</v>
      </c>
      <c r="U164" s="218" t="e">
        <f t="shared" si="30"/>
        <v>#DIV/0!</v>
      </c>
      <c r="V164" s="200">
        <f t="shared" si="31"/>
        <v>0</v>
      </c>
      <c r="W164" s="200">
        <f t="shared" si="32"/>
        <v>0</v>
      </c>
      <c r="X164" s="200">
        <f t="shared" si="33"/>
        <v>0</v>
      </c>
      <c r="Y164" s="200">
        <f t="shared" si="34"/>
        <v>0</v>
      </c>
      <c r="Z164" s="200">
        <f t="shared" si="35"/>
        <v>0</v>
      </c>
      <c r="AA164" s="200">
        <f t="shared" si="36"/>
        <v>0</v>
      </c>
      <c r="AB164" s="200">
        <f t="shared" si="37"/>
        <v>0</v>
      </c>
      <c r="AC164" s="200">
        <f t="shared" si="38"/>
        <v>0</v>
      </c>
      <c r="AD164" s="200">
        <f t="shared" si="39"/>
        <v>0</v>
      </c>
      <c r="AE164" s="201">
        <f t="shared" si="40"/>
        <v>0</v>
      </c>
      <c r="AF164" s="202">
        <f t="shared" si="41"/>
        <v>0</v>
      </c>
      <c r="AG164" s="202">
        <f t="shared" si="42"/>
        <v>0</v>
      </c>
    </row>
    <row r="165" spans="2:33" s="126" customFormat="1" ht="15" hidden="1" customHeight="1" x14ac:dyDescent="0.2">
      <c r="B165" s="195"/>
      <c r="C165" s="195"/>
      <c r="D165" s="198"/>
      <c r="E165" s="197"/>
      <c r="F165" s="215"/>
      <c r="G165" s="219"/>
      <c r="H165" s="198"/>
      <c r="I165" s="198"/>
      <c r="J165" s="198"/>
      <c r="K165" s="198"/>
      <c r="L165" s="198"/>
      <c r="M165" s="216"/>
      <c r="N165" s="216"/>
      <c r="O165" s="216"/>
      <c r="P165" s="216"/>
      <c r="Q165" s="216"/>
      <c r="R165" s="216"/>
      <c r="S165" s="216"/>
      <c r="T165" s="217">
        <f t="shared" si="29"/>
        <v>0</v>
      </c>
      <c r="U165" s="218" t="e">
        <f t="shared" si="30"/>
        <v>#DIV/0!</v>
      </c>
      <c r="V165" s="200">
        <f t="shared" si="31"/>
        <v>0</v>
      </c>
      <c r="W165" s="200">
        <f t="shared" si="32"/>
        <v>0</v>
      </c>
      <c r="X165" s="200">
        <f t="shared" si="33"/>
        <v>0</v>
      </c>
      <c r="Y165" s="200">
        <f t="shared" si="34"/>
        <v>0</v>
      </c>
      <c r="Z165" s="200">
        <f t="shared" si="35"/>
        <v>0</v>
      </c>
      <c r="AA165" s="200">
        <f t="shared" si="36"/>
        <v>0</v>
      </c>
      <c r="AB165" s="200">
        <f t="shared" si="37"/>
        <v>0</v>
      </c>
      <c r="AC165" s="200">
        <f t="shared" si="38"/>
        <v>0</v>
      </c>
      <c r="AD165" s="200">
        <f t="shared" si="39"/>
        <v>0</v>
      </c>
      <c r="AE165" s="201">
        <f t="shared" si="40"/>
        <v>0</v>
      </c>
      <c r="AF165" s="202">
        <f t="shared" si="41"/>
        <v>0</v>
      </c>
      <c r="AG165" s="202">
        <f t="shared" si="42"/>
        <v>0</v>
      </c>
    </row>
    <row r="166" spans="2:33" s="126" customFormat="1" ht="15" hidden="1" customHeight="1" x14ac:dyDescent="0.2">
      <c r="B166" s="195"/>
      <c r="C166" s="195"/>
      <c r="D166" s="198"/>
      <c r="E166" s="197"/>
      <c r="F166" s="215"/>
      <c r="G166" s="219"/>
      <c r="H166" s="198"/>
      <c r="I166" s="198"/>
      <c r="J166" s="198"/>
      <c r="K166" s="198"/>
      <c r="L166" s="198"/>
      <c r="M166" s="216"/>
      <c r="N166" s="216"/>
      <c r="O166" s="216"/>
      <c r="P166" s="216"/>
      <c r="Q166" s="216"/>
      <c r="R166" s="216"/>
      <c r="S166" s="216"/>
      <c r="T166" s="217">
        <f t="shared" si="29"/>
        <v>0</v>
      </c>
      <c r="U166" s="218" t="e">
        <f t="shared" si="30"/>
        <v>#DIV/0!</v>
      </c>
      <c r="V166" s="200">
        <f t="shared" si="31"/>
        <v>0</v>
      </c>
      <c r="W166" s="200">
        <f t="shared" si="32"/>
        <v>0</v>
      </c>
      <c r="X166" s="200">
        <f t="shared" si="33"/>
        <v>0</v>
      </c>
      <c r="Y166" s="200">
        <f t="shared" si="34"/>
        <v>0</v>
      </c>
      <c r="Z166" s="200">
        <f t="shared" si="35"/>
        <v>0</v>
      </c>
      <c r="AA166" s="200">
        <f t="shared" si="36"/>
        <v>0</v>
      </c>
      <c r="AB166" s="200">
        <f t="shared" si="37"/>
        <v>0</v>
      </c>
      <c r="AC166" s="200">
        <f t="shared" si="38"/>
        <v>0</v>
      </c>
      <c r="AD166" s="200">
        <f t="shared" si="39"/>
        <v>0</v>
      </c>
      <c r="AE166" s="201">
        <f t="shared" si="40"/>
        <v>0</v>
      </c>
      <c r="AF166" s="202">
        <f t="shared" si="41"/>
        <v>0</v>
      </c>
      <c r="AG166" s="202">
        <f t="shared" si="42"/>
        <v>0</v>
      </c>
    </row>
    <row r="167" spans="2:33" s="126" customFormat="1" ht="15" hidden="1" customHeight="1" x14ac:dyDescent="0.2">
      <c r="B167" s="195"/>
      <c r="C167" s="195"/>
      <c r="D167" s="198"/>
      <c r="E167" s="197"/>
      <c r="F167" s="215"/>
      <c r="G167" s="219"/>
      <c r="H167" s="198"/>
      <c r="I167" s="198"/>
      <c r="J167" s="198"/>
      <c r="K167" s="198"/>
      <c r="L167" s="198"/>
      <c r="M167" s="216"/>
      <c r="N167" s="216"/>
      <c r="O167" s="216"/>
      <c r="P167" s="216"/>
      <c r="Q167" s="216"/>
      <c r="R167" s="216"/>
      <c r="S167" s="216"/>
      <c r="T167" s="217">
        <f t="shared" si="29"/>
        <v>0</v>
      </c>
      <c r="U167" s="218" t="e">
        <f t="shared" si="30"/>
        <v>#DIV/0!</v>
      </c>
      <c r="V167" s="200">
        <f t="shared" si="31"/>
        <v>0</v>
      </c>
      <c r="W167" s="200">
        <f t="shared" si="32"/>
        <v>0</v>
      </c>
      <c r="X167" s="200">
        <f t="shared" si="33"/>
        <v>0</v>
      </c>
      <c r="Y167" s="200">
        <f t="shared" si="34"/>
        <v>0</v>
      </c>
      <c r="Z167" s="200">
        <f t="shared" si="35"/>
        <v>0</v>
      </c>
      <c r="AA167" s="200">
        <f t="shared" si="36"/>
        <v>0</v>
      </c>
      <c r="AB167" s="200">
        <f t="shared" si="37"/>
        <v>0</v>
      </c>
      <c r="AC167" s="200">
        <f t="shared" si="38"/>
        <v>0</v>
      </c>
      <c r="AD167" s="200">
        <f t="shared" si="39"/>
        <v>0</v>
      </c>
      <c r="AE167" s="201">
        <f t="shared" si="40"/>
        <v>0</v>
      </c>
      <c r="AF167" s="202">
        <f t="shared" si="41"/>
        <v>0</v>
      </c>
      <c r="AG167" s="202">
        <f t="shared" si="42"/>
        <v>0</v>
      </c>
    </row>
    <row r="168" spans="2:33" s="126" customFormat="1" ht="15" hidden="1" customHeight="1" x14ac:dyDescent="0.2">
      <c r="B168" s="195"/>
      <c r="C168" s="195"/>
      <c r="D168" s="198"/>
      <c r="E168" s="197"/>
      <c r="F168" s="215"/>
      <c r="G168" s="219"/>
      <c r="H168" s="198"/>
      <c r="I168" s="198"/>
      <c r="J168" s="198"/>
      <c r="K168" s="198"/>
      <c r="L168" s="198"/>
      <c r="M168" s="216"/>
      <c r="N168" s="216"/>
      <c r="O168" s="216"/>
      <c r="P168" s="216"/>
      <c r="Q168" s="216"/>
      <c r="R168" s="216"/>
      <c r="S168" s="216"/>
      <c r="T168" s="217">
        <f t="shared" si="29"/>
        <v>0</v>
      </c>
      <c r="U168" s="218" t="e">
        <f t="shared" si="30"/>
        <v>#DIV/0!</v>
      </c>
      <c r="V168" s="200">
        <f t="shared" si="31"/>
        <v>0</v>
      </c>
      <c r="W168" s="200">
        <f t="shared" si="32"/>
        <v>0</v>
      </c>
      <c r="X168" s="200">
        <f t="shared" si="33"/>
        <v>0</v>
      </c>
      <c r="Y168" s="200">
        <f t="shared" si="34"/>
        <v>0</v>
      </c>
      <c r="Z168" s="200">
        <f t="shared" si="35"/>
        <v>0</v>
      </c>
      <c r="AA168" s="200">
        <f t="shared" si="36"/>
        <v>0</v>
      </c>
      <c r="AB168" s="200">
        <f t="shared" si="37"/>
        <v>0</v>
      </c>
      <c r="AC168" s="200">
        <f t="shared" si="38"/>
        <v>0</v>
      </c>
      <c r="AD168" s="200">
        <f t="shared" si="39"/>
        <v>0</v>
      </c>
      <c r="AE168" s="201">
        <f t="shared" si="40"/>
        <v>0</v>
      </c>
      <c r="AF168" s="202">
        <f t="shared" si="41"/>
        <v>0</v>
      </c>
      <c r="AG168" s="202">
        <f t="shared" si="42"/>
        <v>0</v>
      </c>
    </row>
    <row r="169" spans="2:33" s="126" customFormat="1" ht="15" hidden="1" customHeight="1" x14ac:dyDescent="0.2">
      <c r="B169" s="195"/>
      <c r="C169" s="195"/>
      <c r="D169" s="198"/>
      <c r="E169" s="197"/>
      <c r="F169" s="215"/>
      <c r="G169" s="219"/>
      <c r="H169" s="198"/>
      <c r="I169" s="198"/>
      <c r="J169" s="198"/>
      <c r="K169" s="198"/>
      <c r="L169" s="198"/>
      <c r="M169" s="216"/>
      <c r="N169" s="216"/>
      <c r="O169" s="216"/>
      <c r="P169" s="216"/>
      <c r="Q169" s="216"/>
      <c r="R169" s="216"/>
      <c r="S169" s="216"/>
      <c r="T169" s="217">
        <f t="shared" si="29"/>
        <v>0</v>
      </c>
      <c r="U169" s="218" t="e">
        <f t="shared" si="30"/>
        <v>#DIV/0!</v>
      </c>
      <c r="V169" s="200">
        <f t="shared" si="31"/>
        <v>0</v>
      </c>
      <c r="W169" s="200">
        <f t="shared" si="32"/>
        <v>0</v>
      </c>
      <c r="X169" s="200">
        <f t="shared" si="33"/>
        <v>0</v>
      </c>
      <c r="Y169" s="200">
        <f t="shared" si="34"/>
        <v>0</v>
      </c>
      <c r="Z169" s="200">
        <f t="shared" si="35"/>
        <v>0</v>
      </c>
      <c r="AA169" s="200">
        <f t="shared" si="36"/>
        <v>0</v>
      </c>
      <c r="AB169" s="200">
        <f t="shared" si="37"/>
        <v>0</v>
      </c>
      <c r="AC169" s="200">
        <f t="shared" si="38"/>
        <v>0</v>
      </c>
      <c r="AD169" s="200">
        <f t="shared" si="39"/>
        <v>0</v>
      </c>
      <c r="AE169" s="201">
        <f t="shared" si="40"/>
        <v>0</v>
      </c>
      <c r="AF169" s="202">
        <f t="shared" si="41"/>
        <v>0</v>
      </c>
      <c r="AG169" s="202">
        <f t="shared" si="42"/>
        <v>0</v>
      </c>
    </row>
    <row r="170" spans="2:33" s="126" customFormat="1" ht="15" hidden="1" customHeight="1" x14ac:dyDescent="0.2">
      <c r="B170" s="195"/>
      <c r="C170" s="195"/>
      <c r="D170" s="198"/>
      <c r="E170" s="197"/>
      <c r="F170" s="215"/>
      <c r="G170" s="219"/>
      <c r="H170" s="198"/>
      <c r="I170" s="198"/>
      <c r="J170" s="198"/>
      <c r="K170" s="198"/>
      <c r="L170" s="198"/>
      <c r="M170" s="216"/>
      <c r="N170" s="216"/>
      <c r="O170" s="216"/>
      <c r="P170" s="216"/>
      <c r="Q170" s="216"/>
      <c r="R170" s="216"/>
      <c r="S170" s="216"/>
      <c r="T170" s="217">
        <f t="shared" si="29"/>
        <v>0</v>
      </c>
      <c r="U170" s="218" t="e">
        <f t="shared" si="30"/>
        <v>#DIV/0!</v>
      </c>
      <c r="V170" s="200">
        <f t="shared" si="31"/>
        <v>0</v>
      </c>
      <c r="W170" s="200">
        <f t="shared" si="32"/>
        <v>0</v>
      </c>
      <c r="X170" s="200">
        <f t="shared" si="33"/>
        <v>0</v>
      </c>
      <c r="Y170" s="200">
        <f t="shared" si="34"/>
        <v>0</v>
      </c>
      <c r="Z170" s="200">
        <f t="shared" si="35"/>
        <v>0</v>
      </c>
      <c r="AA170" s="200">
        <f t="shared" si="36"/>
        <v>0</v>
      </c>
      <c r="AB170" s="200">
        <f t="shared" si="37"/>
        <v>0</v>
      </c>
      <c r="AC170" s="200">
        <f t="shared" si="38"/>
        <v>0</v>
      </c>
      <c r="AD170" s="200">
        <f t="shared" si="39"/>
        <v>0</v>
      </c>
      <c r="AE170" s="201">
        <f t="shared" si="40"/>
        <v>0</v>
      </c>
      <c r="AF170" s="202">
        <f t="shared" si="41"/>
        <v>0</v>
      </c>
      <c r="AG170" s="202">
        <f t="shared" si="42"/>
        <v>0</v>
      </c>
    </row>
    <row r="171" spans="2:33" s="126" customFormat="1" ht="15" hidden="1" customHeight="1" x14ac:dyDescent="0.2">
      <c r="B171" s="195"/>
      <c r="C171" s="195"/>
      <c r="D171" s="198"/>
      <c r="E171" s="197"/>
      <c r="F171" s="215"/>
      <c r="G171" s="219"/>
      <c r="H171" s="198"/>
      <c r="I171" s="198"/>
      <c r="J171" s="198"/>
      <c r="K171" s="198"/>
      <c r="L171" s="198"/>
      <c r="M171" s="216"/>
      <c r="N171" s="216"/>
      <c r="O171" s="216"/>
      <c r="P171" s="216"/>
      <c r="Q171" s="216"/>
      <c r="R171" s="216"/>
      <c r="S171" s="216"/>
      <c r="T171" s="217">
        <f t="shared" si="29"/>
        <v>0</v>
      </c>
      <c r="U171" s="218" t="e">
        <f t="shared" si="30"/>
        <v>#DIV/0!</v>
      </c>
      <c r="V171" s="200">
        <f t="shared" si="31"/>
        <v>0</v>
      </c>
      <c r="W171" s="200">
        <f t="shared" si="32"/>
        <v>0</v>
      </c>
      <c r="X171" s="200">
        <f t="shared" si="33"/>
        <v>0</v>
      </c>
      <c r="Y171" s="200">
        <f t="shared" si="34"/>
        <v>0</v>
      </c>
      <c r="Z171" s="200">
        <f t="shared" si="35"/>
        <v>0</v>
      </c>
      <c r="AA171" s="200">
        <f t="shared" si="36"/>
        <v>0</v>
      </c>
      <c r="AB171" s="200">
        <f t="shared" si="37"/>
        <v>0</v>
      </c>
      <c r="AC171" s="200">
        <f t="shared" si="38"/>
        <v>0</v>
      </c>
      <c r="AD171" s="200">
        <f t="shared" si="39"/>
        <v>0</v>
      </c>
      <c r="AE171" s="201">
        <f t="shared" si="40"/>
        <v>0</v>
      </c>
      <c r="AF171" s="202">
        <f t="shared" si="41"/>
        <v>0</v>
      </c>
      <c r="AG171" s="202">
        <f t="shared" si="42"/>
        <v>0</v>
      </c>
    </row>
    <row r="172" spans="2:33" s="126" customFormat="1" ht="15" hidden="1" customHeight="1" x14ac:dyDescent="0.2">
      <c r="B172" s="195"/>
      <c r="C172" s="195"/>
      <c r="D172" s="198"/>
      <c r="E172" s="197"/>
      <c r="F172" s="215"/>
      <c r="G172" s="219"/>
      <c r="H172" s="198"/>
      <c r="I172" s="198"/>
      <c r="J172" s="198"/>
      <c r="K172" s="198"/>
      <c r="L172" s="198"/>
      <c r="M172" s="216"/>
      <c r="N172" s="216"/>
      <c r="O172" s="216"/>
      <c r="P172" s="216"/>
      <c r="Q172" s="216"/>
      <c r="R172" s="216"/>
      <c r="S172" s="216"/>
      <c r="T172" s="217">
        <f t="shared" si="29"/>
        <v>0</v>
      </c>
      <c r="U172" s="218" t="e">
        <f t="shared" si="30"/>
        <v>#DIV/0!</v>
      </c>
      <c r="V172" s="200">
        <f t="shared" si="31"/>
        <v>0</v>
      </c>
      <c r="W172" s="200">
        <f t="shared" si="32"/>
        <v>0</v>
      </c>
      <c r="X172" s="200">
        <f t="shared" si="33"/>
        <v>0</v>
      </c>
      <c r="Y172" s="200">
        <f t="shared" si="34"/>
        <v>0</v>
      </c>
      <c r="Z172" s="200">
        <f t="shared" si="35"/>
        <v>0</v>
      </c>
      <c r="AA172" s="200">
        <f t="shared" si="36"/>
        <v>0</v>
      </c>
      <c r="AB172" s="200">
        <f t="shared" si="37"/>
        <v>0</v>
      </c>
      <c r="AC172" s="200">
        <f t="shared" si="38"/>
        <v>0</v>
      </c>
      <c r="AD172" s="200">
        <f t="shared" si="39"/>
        <v>0</v>
      </c>
      <c r="AE172" s="201">
        <f t="shared" si="40"/>
        <v>0</v>
      </c>
      <c r="AF172" s="202">
        <f t="shared" si="41"/>
        <v>0</v>
      </c>
      <c r="AG172" s="202">
        <f t="shared" si="42"/>
        <v>0</v>
      </c>
    </row>
    <row r="173" spans="2:33" s="126" customFormat="1" ht="15" hidden="1" customHeight="1" x14ac:dyDescent="0.2">
      <c r="B173" s="195"/>
      <c r="C173" s="195"/>
      <c r="D173" s="198"/>
      <c r="E173" s="197"/>
      <c r="F173" s="215"/>
      <c r="G173" s="219"/>
      <c r="H173" s="198"/>
      <c r="I173" s="198"/>
      <c r="J173" s="198"/>
      <c r="K173" s="198"/>
      <c r="L173" s="198"/>
      <c r="M173" s="216"/>
      <c r="N173" s="216"/>
      <c r="O173" s="216"/>
      <c r="P173" s="216"/>
      <c r="Q173" s="216"/>
      <c r="R173" s="216"/>
      <c r="S173" s="216"/>
      <c r="T173" s="217">
        <f t="shared" si="29"/>
        <v>0</v>
      </c>
      <c r="U173" s="218" t="e">
        <f t="shared" si="30"/>
        <v>#DIV/0!</v>
      </c>
      <c r="V173" s="200">
        <f t="shared" si="31"/>
        <v>0</v>
      </c>
      <c r="W173" s="200">
        <f t="shared" si="32"/>
        <v>0</v>
      </c>
      <c r="X173" s="200">
        <f t="shared" si="33"/>
        <v>0</v>
      </c>
      <c r="Y173" s="200">
        <f t="shared" si="34"/>
        <v>0</v>
      </c>
      <c r="Z173" s="200">
        <f t="shared" si="35"/>
        <v>0</v>
      </c>
      <c r="AA173" s="200">
        <f t="shared" si="36"/>
        <v>0</v>
      </c>
      <c r="AB173" s="200">
        <f t="shared" si="37"/>
        <v>0</v>
      </c>
      <c r="AC173" s="200">
        <f t="shared" si="38"/>
        <v>0</v>
      </c>
      <c r="AD173" s="200">
        <f t="shared" si="39"/>
        <v>0</v>
      </c>
      <c r="AE173" s="201">
        <f t="shared" si="40"/>
        <v>0</v>
      </c>
      <c r="AF173" s="202">
        <f t="shared" si="41"/>
        <v>0</v>
      </c>
      <c r="AG173" s="202">
        <f t="shared" si="42"/>
        <v>0</v>
      </c>
    </row>
    <row r="174" spans="2:33" s="126" customFormat="1" ht="15" hidden="1" customHeight="1" x14ac:dyDescent="0.2">
      <c r="B174" s="195"/>
      <c r="C174" s="195"/>
      <c r="D174" s="198"/>
      <c r="E174" s="197"/>
      <c r="F174" s="215"/>
      <c r="G174" s="219"/>
      <c r="H174" s="198"/>
      <c r="I174" s="198"/>
      <c r="J174" s="198"/>
      <c r="K174" s="198"/>
      <c r="L174" s="198"/>
      <c r="M174" s="216"/>
      <c r="N174" s="216"/>
      <c r="O174" s="216"/>
      <c r="P174" s="216"/>
      <c r="Q174" s="216"/>
      <c r="R174" s="216"/>
      <c r="S174" s="216"/>
      <c r="T174" s="217">
        <f t="shared" si="29"/>
        <v>0</v>
      </c>
      <c r="U174" s="218" t="e">
        <f t="shared" si="30"/>
        <v>#DIV/0!</v>
      </c>
      <c r="V174" s="200">
        <f t="shared" si="31"/>
        <v>0</v>
      </c>
      <c r="W174" s="200">
        <f t="shared" si="32"/>
        <v>0</v>
      </c>
      <c r="X174" s="200">
        <f t="shared" si="33"/>
        <v>0</v>
      </c>
      <c r="Y174" s="200">
        <f t="shared" si="34"/>
        <v>0</v>
      </c>
      <c r="Z174" s="200">
        <f t="shared" si="35"/>
        <v>0</v>
      </c>
      <c r="AA174" s="200">
        <f t="shared" si="36"/>
        <v>0</v>
      </c>
      <c r="AB174" s="200">
        <f t="shared" si="37"/>
        <v>0</v>
      </c>
      <c r="AC174" s="200">
        <f t="shared" si="38"/>
        <v>0</v>
      </c>
      <c r="AD174" s="200">
        <f t="shared" si="39"/>
        <v>0</v>
      </c>
      <c r="AE174" s="201">
        <f t="shared" si="40"/>
        <v>0</v>
      </c>
      <c r="AF174" s="202">
        <f t="shared" si="41"/>
        <v>0</v>
      </c>
      <c r="AG174" s="202">
        <f t="shared" si="42"/>
        <v>0</v>
      </c>
    </row>
    <row r="175" spans="2:33" s="126" customFormat="1" ht="15" hidden="1" customHeight="1" x14ac:dyDescent="0.2">
      <c r="B175" s="195"/>
      <c r="C175" s="195"/>
      <c r="D175" s="198"/>
      <c r="E175" s="197"/>
      <c r="F175" s="215"/>
      <c r="G175" s="219"/>
      <c r="H175" s="198"/>
      <c r="I175" s="198"/>
      <c r="J175" s="198"/>
      <c r="K175" s="198"/>
      <c r="L175" s="198"/>
      <c r="M175" s="216"/>
      <c r="N175" s="216"/>
      <c r="O175" s="216"/>
      <c r="P175" s="216"/>
      <c r="Q175" s="216"/>
      <c r="R175" s="216"/>
      <c r="S175" s="216"/>
      <c r="T175" s="217">
        <f t="shared" si="29"/>
        <v>0</v>
      </c>
      <c r="U175" s="218" t="e">
        <f t="shared" si="30"/>
        <v>#DIV/0!</v>
      </c>
      <c r="V175" s="200">
        <f t="shared" si="31"/>
        <v>0</v>
      </c>
      <c r="W175" s="200">
        <f t="shared" si="32"/>
        <v>0</v>
      </c>
      <c r="X175" s="200">
        <f t="shared" si="33"/>
        <v>0</v>
      </c>
      <c r="Y175" s="200">
        <f t="shared" si="34"/>
        <v>0</v>
      </c>
      <c r="Z175" s="200">
        <f t="shared" si="35"/>
        <v>0</v>
      </c>
      <c r="AA175" s="200">
        <f t="shared" si="36"/>
        <v>0</v>
      </c>
      <c r="AB175" s="200">
        <f t="shared" si="37"/>
        <v>0</v>
      </c>
      <c r="AC175" s="200">
        <f t="shared" si="38"/>
        <v>0</v>
      </c>
      <c r="AD175" s="200">
        <f t="shared" si="39"/>
        <v>0</v>
      </c>
      <c r="AE175" s="201">
        <f t="shared" si="40"/>
        <v>0</v>
      </c>
      <c r="AF175" s="202">
        <f t="shared" si="41"/>
        <v>0</v>
      </c>
      <c r="AG175" s="202">
        <f t="shared" si="42"/>
        <v>0</v>
      </c>
    </row>
    <row r="176" spans="2:33" s="126" customFormat="1" ht="15" hidden="1" customHeight="1" x14ac:dyDescent="0.2">
      <c r="B176" s="195"/>
      <c r="C176" s="195"/>
      <c r="D176" s="198"/>
      <c r="E176" s="197"/>
      <c r="F176" s="215"/>
      <c r="G176" s="219"/>
      <c r="H176" s="198"/>
      <c r="I176" s="198"/>
      <c r="J176" s="198"/>
      <c r="K176" s="198"/>
      <c r="L176" s="198"/>
      <c r="M176" s="216"/>
      <c r="N176" s="216"/>
      <c r="O176" s="216"/>
      <c r="P176" s="216"/>
      <c r="Q176" s="216"/>
      <c r="R176" s="216"/>
      <c r="S176" s="216"/>
      <c r="T176" s="217">
        <f t="shared" si="29"/>
        <v>0</v>
      </c>
      <c r="U176" s="218" t="e">
        <f t="shared" si="30"/>
        <v>#DIV/0!</v>
      </c>
      <c r="V176" s="200">
        <f t="shared" si="31"/>
        <v>0</v>
      </c>
      <c r="W176" s="200">
        <f t="shared" si="32"/>
        <v>0</v>
      </c>
      <c r="X176" s="200">
        <f t="shared" si="33"/>
        <v>0</v>
      </c>
      <c r="Y176" s="200">
        <f t="shared" si="34"/>
        <v>0</v>
      </c>
      <c r="Z176" s="200">
        <f t="shared" si="35"/>
        <v>0</v>
      </c>
      <c r="AA176" s="200">
        <f t="shared" si="36"/>
        <v>0</v>
      </c>
      <c r="AB176" s="200">
        <f t="shared" si="37"/>
        <v>0</v>
      </c>
      <c r="AC176" s="200">
        <f t="shared" si="38"/>
        <v>0</v>
      </c>
      <c r="AD176" s="200">
        <f t="shared" si="39"/>
        <v>0</v>
      </c>
      <c r="AE176" s="201">
        <f t="shared" si="40"/>
        <v>0</v>
      </c>
      <c r="AF176" s="202">
        <f t="shared" si="41"/>
        <v>0</v>
      </c>
      <c r="AG176" s="202">
        <f t="shared" si="42"/>
        <v>0</v>
      </c>
    </row>
    <row r="177" spans="2:33" s="126" customFormat="1" ht="15" hidden="1" customHeight="1" x14ac:dyDescent="0.2">
      <c r="B177" s="195"/>
      <c r="C177" s="195"/>
      <c r="D177" s="198"/>
      <c r="E177" s="197"/>
      <c r="F177" s="215"/>
      <c r="G177" s="219"/>
      <c r="H177" s="198"/>
      <c r="I177" s="198"/>
      <c r="J177" s="198"/>
      <c r="K177" s="198"/>
      <c r="L177" s="198"/>
      <c r="M177" s="216"/>
      <c r="N177" s="216"/>
      <c r="O177" s="216"/>
      <c r="P177" s="216"/>
      <c r="Q177" s="216"/>
      <c r="R177" s="216"/>
      <c r="S177" s="216"/>
      <c r="T177" s="217">
        <f t="shared" si="29"/>
        <v>0</v>
      </c>
      <c r="U177" s="218" t="e">
        <f t="shared" si="30"/>
        <v>#DIV/0!</v>
      </c>
      <c r="V177" s="200">
        <f t="shared" si="31"/>
        <v>0</v>
      </c>
      <c r="W177" s="200">
        <f t="shared" si="32"/>
        <v>0</v>
      </c>
      <c r="X177" s="200">
        <f t="shared" si="33"/>
        <v>0</v>
      </c>
      <c r="Y177" s="200">
        <f t="shared" si="34"/>
        <v>0</v>
      </c>
      <c r="Z177" s="200">
        <f t="shared" si="35"/>
        <v>0</v>
      </c>
      <c r="AA177" s="200">
        <f t="shared" si="36"/>
        <v>0</v>
      </c>
      <c r="AB177" s="200">
        <f t="shared" si="37"/>
        <v>0</v>
      </c>
      <c r="AC177" s="200">
        <f t="shared" si="38"/>
        <v>0</v>
      </c>
      <c r="AD177" s="200">
        <f t="shared" si="39"/>
        <v>0</v>
      </c>
      <c r="AE177" s="201">
        <f t="shared" si="40"/>
        <v>0</v>
      </c>
      <c r="AF177" s="202">
        <f t="shared" si="41"/>
        <v>0</v>
      </c>
      <c r="AG177" s="202">
        <f t="shared" si="42"/>
        <v>0</v>
      </c>
    </row>
    <row r="178" spans="2:33" s="126" customFormat="1" ht="15" hidden="1" customHeight="1" x14ac:dyDescent="0.2">
      <c r="B178" s="195"/>
      <c r="C178" s="195"/>
      <c r="D178" s="198"/>
      <c r="E178" s="197"/>
      <c r="F178" s="215"/>
      <c r="G178" s="219"/>
      <c r="H178" s="198"/>
      <c r="I178" s="198"/>
      <c r="J178" s="198"/>
      <c r="K178" s="198"/>
      <c r="L178" s="198"/>
      <c r="M178" s="216"/>
      <c r="N178" s="216"/>
      <c r="O178" s="216"/>
      <c r="P178" s="216"/>
      <c r="Q178" s="216"/>
      <c r="R178" s="216"/>
      <c r="S178" s="216"/>
      <c r="T178" s="217">
        <f t="shared" si="29"/>
        <v>0</v>
      </c>
      <c r="U178" s="218" t="e">
        <f t="shared" si="30"/>
        <v>#DIV/0!</v>
      </c>
      <c r="V178" s="200">
        <f t="shared" si="31"/>
        <v>0</v>
      </c>
      <c r="W178" s="200">
        <f t="shared" si="32"/>
        <v>0</v>
      </c>
      <c r="X178" s="200">
        <f t="shared" si="33"/>
        <v>0</v>
      </c>
      <c r="Y178" s="200">
        <f t="shared" si="34"/>
        <v>0</v>
      </c>
      <c r="Z178" s="200">
        <f t="shared" si="35"/>
        <v>0</v>
      </c>
      <c r="AA178" s="200">
        <f t="shared" si="36"/>
        <v>0</v>
      </c>
      <c r="AB178" s="200">
        <f t="shared" si="37"/>
        <v>0</v>
      </c>
      <c r="AC178" s="200">
        <f t="shared" si="38"/>
        <v>0</v>
      </c>
      <c r="AD178" s="200">
        <f t="shared" si="39"/>
        <v>0</v>
      </c>
      <c r="AE178" s="201">
        <f t="shared" si="40"/>
        <v>0</v>
      </c>
      <c r="AF178" s="202">
        <f t="shared" si="41"/>
        <v>0</v>
      </c>
      <c r="AG178" s="202">
        <f t="shared" si="42"/>
        <v>0</v>
      </c>
    </row>
    <row r="179" spans="2:33" s="126" customFormat="1" ht="15" hidden="1" customHeight="1" x14ac:dyDescent="0.2">
      <c r="B179" s="195"/>
      <c r="C179" s="195"/>
      <c r="D179" s="198"/>
      <c r="E179" s="197"/>
      <c r="F179" s="215"/>
      <c r="G179" s="219"/>
      <c r="H179" s="198"/>
      <c r="I179" s="198"/>
      <c r="J179" s="198"/>
      <c r="K179" s="198"/>
      <c r="L179" s="198"/>
      <c r="M179" s="216"/>
      <c r="N179" s="216"/>
      <c r="O179" s="216"/>
      <c r="P179" s="216"/>
      <c r="Q179" s="216"/>
      <c r="R179" s="216"/>
      <c r="S179" s="216"/>
      <c r="T179" s="217">
        <f t="shared" si="29"/>
        <v>0</v>
      </c>
      <c r="U179" s="218" t="e">
        <f t="shared" si="30"/>
        <v>#DIV/0!</v>
      </c>
      <c r="V179" s="200">
        <f t="shared" si="31"/>
        <v>0</v>
      </c>
      <c r="W179" s="200">
        <f t="shared" si="32"/>
        <v>0</v>
      </c>
      <c r="X179" s="200">
        <f t="shared" si="33"/>
        <v>0</v>
      </c>
      <c r="Y179" s="200">
        <f t="shared" si="34"/>
        <v>0</v>
      </c>
      <c r="Z179" s="200">
        <f t="shared" si="35"/>
        <v>0</v>
      </c>
      <c r="AA179" s="200">
        <f t="shared" si="36"/>
        <v>0</v>
      </c>
      <c r="AB179" s="200">
        <f t="shared" si="37"/>
        <v>0</v>
      </c>
      <c r="AC179" s="200">
        <f t="shared" si="38"/>
        <v>0</v>
      </c>
      <c r="AD179" s="200">
        <f t="shared" si="39"/>
        <v>0</v>
      </c>
      <c r="AE179" s="201">
        <f t="shared" si="40"/>
        <v>0</v>
      </c>
      <c r="AF179" s="202">
        <f t="shared" si="41"/>
        <v>0</v>
      </c>
      <c r="AG179" s="202">
        <f t="shared" si="42"/>
        <v>0</v>
      </c>
    </row>
    <row r="180" spans="2:33" s="126" customFormat="1" ht="15" hidden="1" customHeight="1" x14ac:dyDescent="0.2">
      <c r="B180" s="195"/>
      <c r="C180" s="195"/>
      <c r="D180" s="198"/>
      <c r="E180" s="197"/>
      <c r="F180" s="215"/>
      <c r="G180" s="219"/>
      <c r="H180" s="198"/>
      <c r="I180" s="198"/>
      <c r="J180" s="198"/>
      <c r="K180" s="198"/>
      <c r="L180" s="198"/>
      <c r="M180" s="216"/>
      <c r="N180" s="216"/>
      <c r="O180" s="216"/>
      <c r="P180" s="216"/>
      <c r="Q180" s="216"/>
      <c r="R180" s="216"/>
      <c r="S180" s="216"/>
      <c r="T180" s="217">
        <f t="shared" si="29"/>
        <v>0</v>
      </c>
      <c r="U180" s="218" t="e">
        <f t="shared" si="30"/>
        <v>#DIV/0!</v>
      </c>
      <c r="V180" s="200">
        <f t="shared" si="31"/>
        <v>0</v>
      </c>
      <c r="W180" s="200">
        <f t="shared" si="32"/>
        <v>0</v>
      </c>
      <c r="X180" s="200">
        <f t="shared" si="33"/>
        <v>0</v>
      </c>
      <c r="Y180" s="200">
        <f t="shared" si="34"/>
        <v>0</v>
      </c>
      <c r="Z180" s="200">
        <f t="shared" si="35"/>
        <v>0</v>
      </c>
      <c r="AA180" s="200">
        <f t="shared" si="36"/>
        <v>0</v>
      </c>
      <c r="AB180" s="200">
        <f t="shared" si="37"/>
        <v>0</v>
      </c>
      <c r="AC180" s="200">
        <f t="shared" si="38"/>
        <v>0</v>
      </c>
      <c r="AD180" s="200">
        <f t="shared" si="39"/>
        <v>0</v>
      </c>
      <c r="AE180" s="201">
        <f t="shared" si="40"/>
        <v>0</v>
      </c>
      <c r="AF180" s="202">
        <f t="shared" si="41"/>
        <v>0</v>
      </c>
      <c r="AG180" s="202">
        <f t="shared" si="42"/>
        <v>0</v>
      </c>
    </row>
    <row r="181" spans="2:33" s="126" customFormat="1" ht="15" hidden="1" customHeight="1" x14ac:dyDescent="0.2">
      <c r="B181" s="195"/>
      <c r="C181" s="195"/>
      <c r="D181" s="198"/>
      <c r="E181" s="197"/>
      <c r="F181" s="215"/>
      <c r="G181" s="219"/>
      <c r="H181" s="198"/>
      <c r="I181" s="198"/>
      <c r="J181" s="198"/>
      <c r="K181" s="198"/>
      <c r="L181" s="198"/>
      <c r="M181" s="216"/>
      <c r="N181" s="216"/>
      <c r="O181" s="216"/>
      <c r="P181" s="216"/>
      <c r="Q181" s="216"/>
      <c r="R181" s="216"/>
      <c r="S181" s="216"/>
      <c r="T181" s="217">
        <f t="shared" si="29"/>
        <v>0</v>
      </c>
      <c r="U181" s="218" t="e">
        <f t="shared" si="30"/>
        <v>#DIV/0!</v>
      </c>
      <c r="V181" s="200">
        <f t="shared" si="31"/>
        <v>0</v>
      </c>
      <c r="W181" s="200">
        <f t="shared" si="32"/>
        <v>0</v>
      </c>
      <c r="X181" s="200">
        <f t="shared" si="33"/>
        <v>0</v>
      </c>
      <c r="Y181" s="200">
        <f t="shared" si="34"/>
        <v>0</v>
      </c>
      <c r="Z181" s="200">
        <f t="shared" si="35"/>
        <v>0</v>
      </c>
      <c r="AA181" s="200">
        <f t="shared" si="36"/>
        <v>0</v>
      </c>
      <c r="AB181" s="200">
        <f t="shared" si="37"/>
        <v>0</v>
      </c>
      <c r="AC181" s="200">
        <f t="shared" si="38"/>
        <v>0</v>
      </c>
      <c r="AD181" s="200">
        <f t="shared" si="39"/>
        <v>0</v>
      </c>
      <c r="AE181" s="201">
        <f t="shared" si="40"/>
        <v>0</v>
      </c>
      <c r="AF181" s="202">
        <f t="shared" si="41"/>
        <v>0</v>
      </c>
      <c r="AG181" s="202">
        <f t="shared" si="42"/>
        <v>0</v>
      </c>
    </row>
    <row r="182" spans="2:33" s="126" customFormat="1" ht="15" hidden="1" customHeight="1" x14ac:dyDescent="0.2">
      <c r="B182" s="195"/>
      <c r="C182" s="195"/>
      <c r="D182" s="198"/>
      <c r="E182" s="197"/>
      <c r="F182" s="215"/>
      <c r="G182" s="219"/>
      <c r="H182" s="198"/>
      <c r="I182" s="198"/>
      <c r="J182" s="198"/>
      <c r="K182" s="198"/>
      <c r="L182" s="198"/>
      <c r="M182" s="216"/>
      <c r="N182" s="216"/>
      <c r="O182" s="216"/>
      <c r="P182" s="216"/>
      <c r="Q182" s="216"/>
      <c r="R182" s="216"/>
      <c r="S182" s="216"/>
      <c r="T182" s="217">
        <f t="shared" si="29"/>
        <v>0</v>
      </c>
      <c r="U182" s="218" t="e">
        <f t="shared" si="30"/>
        <v>#DIV/0!</v>
      </c>
      <c r="V182" s="200">
        <f t="shared" si="31"/>
        <v>0</v>
      </c>
      <c r="W182" s="200">
        <f t="shared" si="32"/>
        <v>0</v>
      </c>
      <c r="X182" s="200">
        <f t="shared" si="33"/>
        <v>0</v>
      </c>
      <c r="Y182" s="200">
        <f t="shared" si="34"/>
        <v>0</v>
      </c>
      <c r="Z182" s="200">
        <f t="shared" si="35"/>
        <v>0</v>
      </c>
      <c r="AA182" s="200">
        <f t="shared" si="36"/>
        <v>0</v>
      </c>
      <c r="AB182" s="200">
        <f t="shared" si="37"/>
        <v>0</v>
      </c>
      <c r="AC182" s="200">
        <f t="shared" si="38"/>
        <v>0</v>
      </c>
      <c r="AD182" s="200">
        <f t="shared" si="39"/>
        <v>0</v>
      </c>
      <c r="AE182" s="201">
        <f t="shared" si="40"/>
        <v>0</v>
      </c>
      <c r="AF182" s="202">
        <f t="shared" si="41"/>
        <v>0</v>
      </c>
      <c r="AG182" s="202">
        <f t="shared" si="42"/>
        <v>0</v>
      </c>
    </row>
    <row r="183" spans="2:33" s="126" customFormat="1" ht="15" hidden="1" customHeight="1" x14ac:dyDescent="0.2">
      <c r="B183" s="195"/>
      <c r="C183" s="195"/>
      <c r="D183" s="198"/>
      <c r="E183" s="197"/>
      <c r="F183" s="215"/>
      <c r="G183" s="219"/>
      <c r="H183" s="198"/>
      <c r="I183" s="198"/>
      <c r="J183" s="198"/>
      <c r="K183" s="198"/>
      <c r="L183" s="198"/>
      <c r="M183" s="216"/>
      <c r="N183" s="216"/>
      <c r="O183" s="216"/>
      <c r="P183" s="216"/>
      <c r="Q183" s="216"/>
      <c r="R183" s="216"/>
      <c r="S183" s="216"/>
      <c r="T183" s="217">
        <f t="shared" si="29"/>
        <v>0</v>
      </c>
      <c r="U183" s="218" t="e">
        <f t="shared" si="30"/>
        <v>#DIV/0!</v>
      </c>
      <c r="V183" s="200">
        <f t="shared" si="31"/>
        <v>0</v>
      </c>
      <c r="W183" s="200">
        <f t="shared" si="32"/>
        <v>0</v>
      </c>
      <c r="X183" s="200">
        <f t="shared" si="33"/>
        <v>0</v>
      </c>
      <c r="Y183" s="200">
        <f t="shared" si="34"/>
        <v>0</v>
      </c>
      <c r="Z183" s="200">
        <f t="shared" si="35"/>
        <v>0</v>
      </c>
      <c r="AA183" s="200">
        <f t="shared" si="36"/>
        <v>0</v>
      </c>
      <c r="AB183" s="200">
        <f t="shared" si="37"/>
        <v>0</v>
      </c>
      <c r="AC183" s="200">
        <f t="shared" si="38"/>
        <v>0</v>
      </c>
      <c r="AD183" s="200">
        <f t="shared" si="39"/>
        <v>0</v>
      </c>
      <c r="AE183" s="201">
        <f t="shared" si="40"/>
        <v>0</v>
      </c>
      <c r="AF183" s="202">
        <f t="shared" si="41"/>
        <v>0</v>
      </c>
      <c r="AG183" s="202">
        <f t="shared" si="42"/>
        <v>0</v>
      </c>
    </row>
    <row r="184" spans="2:33" s="126" customFormat="1" ht="15" hidden="1" customHeight="1" x14ac:dyDescent="0.2">
      <c r="B184" s="195"/>
      <c r="C184" s="195"/>
      <c r="D184" s="198"/>
      <c r="E184" s="197"/>
      <c r="F184" s="215"/>
      <c r="G184" s="219"/>
      <c r="H184" s="198"/>
      <c r="I184" s="198"/>
      <c r="J184" s="198"/>
      <c r="K184" s="198"/>
      <c r="L184" s="198"/>
      <c r="M184" s="216"/>
      <c r="N184" s="216"/>
      <c r="O184" s="216"/>
      <c r="P184" s="216"/>
      <c r="Q184" s="216"/>
      <c r="R184" s="216"/>
      <c r="S184" s="216"/>
      <c r="T184" s="217">
        <f t="shared" si="29"/>
        <v>0</v>
      </c>
      <c r="U184" s="218" t="e">
        <f t="shared" si="30"/>
        <v>#DIV/0!</v>
      </c>
      <c r="V184" s="200">
        <f t="shared" si="31"/>
        <v>0</v>
      </c>
      <c r="W184" s="200">
        <f t="shared" si="32"/>
        <v>0</v>
      </c>
      <c r="X184" s="200">
        <f t="shared" si="33"/>
        <v>0</v>
      </c>
      <c r="Y184" s="200">
        <f t="shared" si="34"/>
        <v>0</v>
      </c>
      <c r="Z184" s="200">
        <f t="shared" si="35"/>
        <v>0</v>
      </c>
      <c r="AA184" s="200">
        <f t="shared" si="36"/>
        <v>0</v>
      </c>
      <c r="AB184" s="200">
        <f t="shared" si="37"/>
        <v>0</v>
      </c>
      <c r="AC184" s="200">
        <f t="shared" si="38"/>
        <v>0</v>
      </c>
      <c r="AD184" s="200">
        <f t="shared" si="39"/>
        <v>0</v>
      </c>
      <c r="AE184" s="201">
        <f t="shared" si="40"/>
        <v>0</v>
      </c>
      <c r="AF184" s="202">
        <f t="shared" si="41"/>
        <v>0</v>
      </c>
      <c r="AG184" s="202">
        <f t="shared" si="42"/>
        <v>0</v>
      </c>
    </row>
    <row r="185" spans="2:33" s="126" customFormat="1" ht="15" hidden="1" customHeight="1" x14ac:dyDescent="0.2">
      <c r="B185" s="195"/>
      <c r="C185" s="195"/>
      <c r="D185" s="198"/>
      <c r="E185" s="197"/>
      <c r="F185" s="215"/>
      <c r="G185" s="219"/>
      <c r="H185" s="198"/>
      <c r="I185" s="198"/>
      <c r="J185" s="198"/>
      <c r="K185" s="198"/>
      <c r="L185" s="198"/>
      <c r="M185" s="216"/>
      <c r="N185" s="216"/>
      <c r="O185" s="216"/>
      <c r="P185" s="216"/>
      <c r="Q185" s="216"/>
      <c r="R185" s="216"/>
      <c r="S185" s="216"/>
      <c r="T185" s="217">
        <f t="shared" si="29"/>
        <v>0</v>
      </c>
      <c r="U185" s="218" t="e">
        <f t="shared" si="30"/>
        <v>#DIV/0!</v>
      </c>
      <c r="V185" s="200">
        <f t="shared" si="31"/>
        <v>0</v>
      </c>
      <c r="W185" s="200">
        <f t="shared" si="32"/>
        <v>0</v>
      </c>
      <c r="X185" s="200">
        <f t="shared" si="33"/>
        <v>0</v>
      </c>
      <c r="Y185" s="200">
        <f t="shared" si="34"/>
        <v>0</v>
      </c>
      <c r="Z185" s="200">
        <f t="shared" si="35"/>
        <v>0</v>
      </c>
      <c r="AA185" s="200">
        <f t="shared" si="36"/>
        <v>0</v>
      </c>
      <c r="AB185" s="200">
        <f t="shared" si="37"/>
        <v>0</v>
      </c>
      <c r="AC185" s="200">
        <f t="shared" si="38"/>
        <v>0</v>
      </c>
      <c r="AD185" s="200">
        <f t="shared" si="39"/>
        <v>0</v>
      </c>
      <c r="AE185" s="201">
        <f t="shared" si="40"/>
        <v>0</v>
      </c>
      <c r="AF185" s="202">
        <f t="shared" si="41"/>
        <v>0</v>
      </c>
      <c r="AG185" s="202">
        <f t="shared" si="42"/>
        <v>0</v>
      </c>
    </row>
    <row r="186" spans="2:33" s="126" customFormat="1" ht="15" hidden="1" customHeight="1" x14ac:dyDescent="0.2">
      <c r="B186" s="195"/>
      <c r="C186" s="195"/>
      <c r="D186" s="198"/>
      <c r="E186" s="197"/>
      <c r="F186" s="215"/>
      <c r="G186" s="219"/>
      <c r="H186" s="198"/>
      <c r="I186" s="198"/>
      <c r="J186" s="198"/>
      <c r="K186" s="198"/>
      <c r="L186" s="198"/>
      <c r="M186" s="216"/>
      <c r="N186" s="216"/>
      <c r="O186" s="216"/>
      <c r="P186" s="216"/>
      <c r="Q186" s="216"/>
      <c r="R186" s="216"/>
      <c r="S186" s="216"/>
      <c r="T186" s="217">
        <f t="shared" si="29"/>
        <v>0</v>
      </c>
      <c r="U186" s="218" t="e">
        <f t="shared" si="30"/>
        <v>#DIV/0!</v>
      </c>
      <c r="V186" s="200">
        <f t="shared" si="31"/>
        <v>0</v>
      </c>
      <c r="W186" s="200">
        <f t="shared" si="32"/>
        <v>0</v>
      </c>
      <c r="X186" s="200">
        <f t="shared" si="33"/>
        <v>0</v>
      </c>
      <c r="Y186" s="200">
        <f t="shared" si="34"/>
        <v>0</v>
      </c>
      <c r="Z186" s="200">
        <f t="shared" si="35"/>
        <v>0</v>
      </c>
      <c r="AA186" s="200">
        <f t="shared" si="36"/>
        <v>0</v>
      </c>
      <c r="AB186" s="200">
        <f t="shared" si="37"/>
        <v>0</v>
      </c>
      <c r="AC186" s="200">
        <f t="shared" si="38"/>
        <v>0</v>
      </c>
      <c r="AD186" s="200">
        <f t="shared" si="39"/>
        <v>0</v>
      </c>
      <c r="AE186" s="201">
        <f t="shared" si="40"/>
        <v>0</v>
      </c>
      <c r="AF186" s="202">
        <f t="shared" si="41"/>
        <v>0</v>
      </c>
      <c r="AG186" s="202">
        <f t="shared" si="42"/>
        <v>0</v>
      </c>
    </row>
    <row r="187" spans="2:33" s="126" customFormat="1" ht="15" hidden="1" customHeight="1" x14ac:dyDescent="0.2">
      <c r="B187" s="195"/>
      <c r="C187" s="195"/>
      <c r="D187" s="198"/>
      <c r="E187" s="197"/>
      <c r="F187" s="215"/>
      <c r="G187" s="219"/>
      <c r="H187" s="198"/>
      <c r="I187" s="198"/>
      <c r="J187" s="198"/>
      <c r="K187" s="198"/>
      <c r="L187" s="198"/>
      <c r="M187" s="216"/>
      <c r="N187" s="216"/>
      <c r="O187" s="216"/>
      <c r="P187" s="216"/>
      <c r="Q187" s="216"/>
      <c r="R187" s="216"/>
      <c r="S187" s="216"/>
      <c r="T187" s="217">
        <f t="shared" si="29"/>
        <v>0</v>
      </c>
      <c r="U187" s="218" t="e">
        <f t="shared" si="30"/>
        <v>#DIV/0!</v>
      </c>
      <c r="V187" s="200">
        <f t="shared" si="31"/>
        <v>0</v>
      </c>
      <c r="W187" s="200">
        <f t="shared" si="32"/>
        <v>0</v>
      </c>
      <c r="X187" s="200">
        <f t="shared" si="33"/>
        <v>0</v>
      </c>
      <c r="Y187" s="200">
        <f t="shared" si="34"/>
        <v>0</v>
      </c>
      <c r="Z187" s="200">
        <f t="shared" si="35"/>
        <v>0</v>
      </c>
      <c r="AA187" s="200">
        <f t="shared" si="36"/>
        <v>0</v>
      </c>
      <c r="AB187" s="200">
        <f t="shared" si="37"/>
        <v>0</v>
      </c>
      <c r="AC187" s="200">
        <f t="shared" si="38"/>
        <v>0</v>
      </c>
      <c r="AD187" s="200">
        <f t="shared" si="39"/>
        <v>0</v>
      </c>
      <c r="AE187" s="201">
        <f t="shared" si="40"/>
        <v>0</v>
      </c>
      <c r="AF187" s="202">
        <f t="shared" si="41"/>
        <v>0</v>
      </c>
      <c r="AG187" s="202">
        <f t="shared" si="42"/>
        <v>0</v>
      </c>
    </row>
    <row r="188" spans="2:33" s="126" customFormat="1" ht="15" hidden="1" customHeight="1" x14ac:dyDescent="0.2">
      <c r="B188" s="195"/>
      <c r="C188" s="195"/>
      <c r="D188" s="198"/>
      <c r="E188" s="197"/>
      <c r="F188" s="215"/>
      <c r="G188" s="219"/>
      <c r="H188" s="198"/>
      <c r="I188" s="198"/>
      <c r="J188" s="198"/>
      <c r="K188" s="198"/>
      <c r="L188" s="198"/>
      <c r="M188" s="216"/>
      <c r="N188" s="216"/>
      <c r="O188" s="216"/>
      <c r="P188" s="216"/>
      <c r="Q188" s="216"/>
      <c r="R188" s="216"/>
      <c r="S188" s="216"/>
      <c r="T188" s="217">
        <f t="shared" si="29"/>
        <v>0</v>
      </c>
      <c r="U188" s="218" t="e">
        <f t="shared" si="30"/>
        <v>#DIV/0!</v>
      </c>
      <c r="V188" s="200">
        <f t="shared" si="31"/>
        <v>0</v>
      </c>
      <c r="W188" s="200">
        <f t="shared" si="32"/>
        <v>0</v>
      </c>
      <c r="X188" s="200">
        <f t="shared" si="33"/>
        <v>0</v>
      </c>
      <c r="Y188" s="200">
        <f t="shared" si="34"/>
        <v>0</v>
      </c>
      <c r="Z188" s="200">
        <f t="shared" si="35"/>
        <v>0</v>
      </c>
      <c r="AA188" s="200">
        <f t="shared" si="36"/>
        <v>0</v>
      </c>
      <c r="AB188" s="200">
        <f t="shared" si="37"/>
        <v>0</v>
      </c>
      <c r="AC188" s="200">
        <f t="shared" si="38"/>
        <v>0</v>
      </c>
      <c r="AD188" s="200">
        <f t="shared" si="39"/>
        <v>0</v>
      </c>
      <c r="AE188" s="201">
        <f t="shared" si="40"/>
        <v>0</v>
      </c>
      <c r="AF188" s="202">
        <f t="shared" si="41"/>
        <v>0</v>
      </c>
      <c r="AG188" s="202">
        <f t="shared" si="42"/>
        <v>0</v>
      </c>
    </row>
    <row r="189" spans="2:33" s="126" customFormat="1" ht="15" hidden="1" customHeight="1" x14ac:dyDescent="0.2">
      <c r="B189" s="195"/>
      <c r="C189" s="195"/>
      <c r="D189" s="198"/>
      <c r="E189" s="197"/>
      <c r="F189" s="215"/>
      <c r="G189" s="219"/>
      <c r="H189" s="198"/>
      <c r="I189" s="198"/>
      <c r="J189" s="198"/>
      <c r="K189" s="198"/>
      <c r="L189" s="198"/>
      <c r="M189" s="216"/>
      <c r="N189" s="216"/>
      <c r="O189" s="216"/>
      <c r="P189" s="216"/>
      <c r="Q189" s="216"/>
      <c r="R189" s="216"/>
      <c r="S189" s="216"/>
      <c r="T189" s="217">
        <f t="shared" si="29"/>
        <v>0</v>
      </c>
      <c r="U189" s="218" t="e">
        <f t="shared" si="30"/>
        <v>#DIV/0!</v>
      </c>
      <c r="V189" s="200">
        <f t="shared" si="31"/>
        <v>0</v>
      </c>
      <c r="W189" s="200">
        <f t="shared" si="32"/>
        <v>0</v>
      </c>
      <c r="X189" s="200">
        <f t="shared" si="33"/>
        <v>0</v>
      </c>
      <c r="Y189" s="200">
        <f t="shared" si="34"/>
        <v>0</v>
      </c>
      <c r="Z189" s="200">
        <f t="shared" si="35"/>
        <v>0</v>
      </c>
      <c r="AA189" s="200">
        <f t="shared" si="36"/>
        <v>0</v>
      </c>
      <c r="AB189" s="200">
        <f t="shared" si="37"/>
        <v>0</v>
      </c>
      <c r="AC189" s="200">
        <f t="shared" si="38"/>
        <v>0</v>
      </c>
      <c r="AD189" s="200">
        <f t="shared" si="39"/>
        <v>0</v>
      </c>
      <c r="AE189" s="201">
        <f t="shared" si="40"/>
        <v>0</v>
      </c>
      <c r="AF189" s="202">
        <f t="shared" si="41"/>
        <v>0</v>
      </c>
      <c r="AG189" s="202">
        <f t="shared" si="42"/>
        <v>0</v>
      </c>
    </row>
    <row r="190" spans="2:33" s="126" customFormat="1" ht="15" hidden="1" customHeight="1" x14ac:dyDescent="0.2">
      <c r="B190" s="195"/>
      <c r="C190" s="195"/>
      <c r="D190" s="198"/>
      <c r="E190" s="197"/>
      <c r="F190" s="215"/>
      <c r="G190" s="219"/>
      <c r="H190" s="198"/>
      <c r="I190" s="198"/>
      <c r="J190" s="198"/>
      <c r="K190" s="198"/>
      <c r="L190" s="198"/>
      <c r="M190" s="216"/>
      <c r="N190" s="216"/>
      <c r="O190" s="216"/>
      <c r="P190" s="216"/>
      <c r="Q190" s="216"/>
      <c r="R190" s="216"/>
      <c r="S190" s="216"/>
      <c r="T190" s="217">
        <f t="shared" si="29"/>
        <v>0</v>
      </c>
      <c r="U190" s="218" t="e">
        <f t="shared" si="30"/>
        <v>#DIV/0!</v>
      </c>
      <c r="V190" s="200">
        <f t="shared" si="31"/>
        <v>0</v>
      </c>
      <c r="W190" s="200">
        <f t="shared" si="32"/>
        <v>0</v>
      </c>
      <c r="X190" s="200">
        <f t="shared" si="33"/>
        <v>0</v>
      </c>
      <c r="Y190" s="200">
        <f t="shared" si="34"/>
        <v>0</v>
      </c>
      <c r="Z190" s="200">
        <f t="shared" si="35"/>
        <v>0</v>
      </c>
      <c r="AA190" s="200">
        <f t="shared" si="36"/>
        <v>0</v>
      </c>
      <c r="AB190" s="200">
        <f t="shared" si="37"/>
        <v>0</v>
      </c>
      <c r="AC190" s="200">
        <f t="shared" si="38"/>
        <v>0</v>
      </c>
      <c r="AD190" s="200">
        <f t="shared" si="39"/>
        <v>0</v>
      </c>
      <c r="AE190" s="201">
        <f t="shared" si="40"/>
        <v>0</v>
      </c>
      <c r="AF190" s="202">
        <f t="shared" si="41"/>
        <v>0</v>
      </c>
      <c r="AG190" s="202">
        <f t="shared" si="42"/>
        <v>0</v>
      </c>
    </row>
    <row r="191" spans="2:33" s="126" customFormat="1" ht="15" hidden="1" customHeight="1" x14ac:dyDescent="0.2">
      <c r="B191" s="195"/>
      <c r="C191" s="195"/>
      <c r="D191" s="198"/>
      <c r="E191" s="197"/>
      <c r="F191" s="215"/>
      <c r="G191" s="219"/>
      <c r="H191" s="198"/>
      <c r="I191" s="198"/>
      <c r="J191" s="198"/>
      <c r="K191" s="198"/>
      <c r="L191" s="198"/>
      <c r="M191" s="216"/>
      <c r="N191" s="216"/>
      <c r="O191" s="216"/>
      <c r="P191" s="216"/>
      <c r="Q191" s="216"/>
      <c r="R191" s="216"/>
      <c r="S191" s="216"/>
      <c r="T191" s="217">
        <f t="shared" si="29"/>
        <v>0</v>
      </c>
      <c r="U191" s="218" t="e">
        <f t="shared" si="30"/>
        <v>#DIV/0!</v>
      </c>
      <c r="V191" s="200">
        <f t="shared" si="31"/>
        <v>0</v>
      </c>
      <c r="W191" s="200">
        <f t="shared" si="32"/>
        <v>0</v>
      </c>
      <c r="X191" s="200">
        <f t="shared" si="33"/>
        <v>0</v>
      </c>
      <c r="Y191" s="200">
        <f t="shared" si="34"/>
        <v>0</v>
      </c>
      <c r="Z191" s="200">
        <f t="shared" si="35"/>
        <v>0</v>
      </c>
      <c r="AA191" s="200">
        <f t="shared" si="36"/>
        <v>0</v>
      </c>
      <c r="AB191" s="200">
        <f t="shared" si="37"/>
        <v>0</v>
      </c>
      <c r="AC191" s="200">
        <f t="shared" si="38"/>
        <v>0</v>
      </c>
      <c r="AD191" s="200">
        <f t="shared" si="39"/>
        <v>0</v>
      </c>
      <c r="AE191" s="201">
        <f t="shared" si="40"/>
        <v>0</v>
      </c>
      <c r="AF191" s="202">
        <f t="shared" si="41"/>
        <v>0</v>
      </c>
      <c r="AG191" s="202">
        <f t="shared" si="42"/>
        <v>0</v>
      </c>
    </row>
    <row r="192" spans="2:33" s="126" customFormat="1" ht="15" hidden="1" customHeight="1" x14ac:dyDescent="0.2">
      <c r="B192" s="195"/>
      <c r="C192" s="195"/>
      <c r="D192" s="198"/>
      <c r="E192" s="197"/>
      <c r="F192" s="215"/>
      <c r="G192" s="219"/>
      <c r="H192" s="198"/>
      <c r="I192" s="198"/>
      <c r="J192" s="198"/>
      <c r="K192" s="198"/>
      <c r="L192" s="198"/>
      <c r="M192" s="216"/>
      <c r="N192" s="216"/>
      <c r="O192" s="216"/>
      <c r="P192" s="216"/>
      <c r="Q192" s="216"/>
      <c r="R192" s="216"/>
      <c r="S192" s="216"/>
      <c r="T192" s="217">
        <f t="shared" si="29"/>
        <v>0</v>
      </c>
      <c r="U192" s="218" t="e">
        <f t="shared" si="30"/>
        <v>#DIV/0!</v>
      </c>
      <c r="V192" s="200">
        <f t="shared" si="31"/>
        <v>0</v>
      </c>
      <c r="W192" s="200">
        <f t="shared" si="32"/>
        <v>0</v>
      </c>
      <c r="X192" s="200">
        <f t="shared" si="33"/>
        <v>0</v>
      </c>
      <c r="Y192" s="200">
        <f t="shared" si="34"/>
        <v>0</v>
      </c>
      <c r="Z192" s="200">
        <f t="shared" si="35"/>
        <v>0</v>
      </c>
      <c r="AA192" s="200">
        <f t="shared" si="36"/>
        <v>0</v>
      </c>
      <c r="AB192" s="200">
        <f t="shared" si="37"/>
        <v>0</v>
      </c>
      <c r="AC192" s="200">
        <f t="shared" si="38"/>
        <v>0</v>
      </c>
      <c r="AD192" s="200">
        <f t="shared" si="39"/>
        <v>0</v>
      </c>
      <c r="AE192" s="201">
        <f t="shared" si="40"/>
        <v>0</v>
      </c>
      <c r="AF192" s="202">
        <f t="shared" si="41"/>
        <v>0</v>
      </c>
      <c r="AG192" s="202">
        <f t="shared" si="42"/>
        <v>0</v>
      </c>
    </row>
    <row r="193" spans="2:33" s="126" customFormat="1" ht="15" hidden="1" customHeight="1" x14ac:dyDescent="0.2">
      <c r="B193" s="195"/>
      <c r="C193" s="195"/>
      <c r="D193" s="198"/>
      <c r="E193" s="197"/>
      <c r="F193" s="215"/>
      <c r="G193" s="219"/>
      <c r="H193" s="198"/>
      <c r="I193" s="198"/>
      <c r="J193" s="198"/>
      <c r="K193" s="198"/>
      <c r="L193" s="198"/>
      <c r="M193" s="216"/>
      <c r="N193" s="216"/>
      <c r="O193" s="216"/>
      <c r="P193" s="216"/>
      <c r="Q193" s="216"/>
      <c r="R193" s="216"/>
      <c r="S193" s="216"/>
      <c r="T193" s="217">
        <f t="shared" si="29"/>
        <v>0</v>
      </c>
      <c r="U193" s="218" t="e">
        <f t="shared" si="30"/>
        <v>#DIV/0!</v>
      </c>
      <c r="V193" s="200">
        <f t="shared" si="31"/>
        <v>0</v>
      </c>
      <c r="W193" s="200">
        <f t="shared" si="32"/>
        <v>0</v>
      </c>
      <c r="X193" s="200">
        <f t="shared" si="33"/>
        <v>0</v>
      </c>
      <c r="Y193" s="200">
        <f t="shared" si="34"/>
        <v>0</v>
      </c>
      <c r="Z193" s="200">
        <f t="shared" si="35"/>
        <v>0</v>
      </c>
      <c r="AA193" s="200">
        <f t="shared" si="36"/>
        <v>0</v>
      </c>
      <c r="AB193" s="200">
        <f t="shared" si="37"/>
        <v>0</v>
      </c>
      <c r="AC193" s="200">
        <f t="shared" si="38"/>
        <v>0</v>
      </c>
      <c r="AD193" s="200">
        <f t="shared" si="39"/>
        <v>0</v>
      </c>
      <c r="AE193" s="201">
        <f t="shared" si="40"/>
        <v>0</v>
      </c>
      <c r="AF193" s="202">
        <f t="shared" si="41"/>
        <v>0</v>
      </c>
      <c r="AG193" s="202">
        <f t="shared" si="42"/>
        <v>0</v>
      </c>
    </row>
    <row r="194" spans="2:33" s="126" customFormat="1" ht="15" hidden="1" customHeight="1" x14ac:dyDescent="0.2">
      <c r="B194" s="195"/>
      <c r="C194" s="195"/>
      <c r="D194" s="198"/>
      <c r="E194" s="197"/>
      <c r="F194" s="215"/>
      <c r="G194" s="219"/>
      <c r="H194" s="198"/>
      <c r="I194" s="198"/>
      <c r="J194" s="198"/>
      <c r="K194" s="198"/>
      <c r="L194" s="198"/>
      <c r="M194" s="216"/>
      <c r="N194" s="216"/>
      <c r="O194" s="216"/>
      <c r="P194" s="216"/>
      <c r="Q194" s="216"/>
      <c r="R194" s="216"/>
      <c r="S194" s="216"/>
      <c r="T194" s="217">
        <f t="shared" si="29"/>
        <v>0</v>
      </c>
      <c r="U194" s="218" t="e">
        <f t="shared" si="30"/>
        <v>#DIV/0!</v>
      </c>
      <c r="V194" s="200">
        <f t="shared" si="31"/>
        <v>0</v>
      </c>
      <c r="W194" s="200">
        <f t="shared" si="32"/>
        <v>0</v>
      </c>
      <c r="X194" s="200">
        <f t="shared" si="33"/>
        <v>0</v>
      </c>
      <c r="Y194" s="200">
        <f t="shared" si="34"/>
        <v>0</v>
      </c>
      <c r="Z194" s="200">
        <f t="shared" si="35"/>
        <v>0</v>
      </c>
      <c r="AA194" s="200">
        <f t="shared" si="36"/>
        <v>0</v>
      </c>
      <c r="AB194" s="200">
        <f t="shared" si="37"/>
        <v>0</v>
      </c>
      <c r="AC194" s="200">
        <f t="shared" si="38"/>
        <v>0</v>
      </c>
      <c r="AD194" s="200">
        <f t="shared" si="39"/>
        <v>0</v>
      </c>
      <c r="AE194" s="201">
        <f t="shared" si="40"/>
        <v>0</v>
      </c>
      <c r="AF194" s="202">
        <f t="shared" si="41"/>
        <v>0</v>
      </c>
      <c r="AG194" s="202">
        <f t="shared" si="42"/>
        <v>0</v>
      </c>
    </row>
    <row r="195" spans="2:33" s="126" customFormat="1" ht="15" hidden="1" customHeight="1" x14ac:dyDescent="0.2">
      <c r="B195" s="195"/>
      <c r="C195" s="195"/>
      <c r="D195" s="198"/>
      <c r="E195" s="197"/>
      <c r="F195" s="215"/>
      <c r="G195" s="219"/>
      <c r="H195" s="198"/>
      <c r="I195" s="198"/>
      <c r="J195" s="198"/>
      <c r="K195" s="198"/>
      <c r="L195" s="198"/>
      <c r="M195" s="216"/>
      <c r="N195" s="216"/>
      <c r="O195" s="216"/>
      <c r="P195" s="216"/>
      <c r="Q195" s="216"/>
      <c r="R195" s="216"/>
      <c r="S195" s="216"/>
      <c r="T195" s="217">
        <f t="shared" si="29"/>
        <v>0</v>
      </c>
      <c r="U195" s="218" t="e">
        <f t="shared" si="30"/>
        <v>#DIV/0!</v>
      </c>
      <c r="V195" s="200">
        <f t="shared" si="31"/>
        <v>0</v>
      </c>
      <c r="W195" s="200">
        <f t="shared" si="32"/>
        <v>0</v>
      </c>
      <c r="X195" s="200">
        <f t="shared" si="33"/>
        <v>0</v>
      </c>
      <c r="Y195" s="200">
        <f t="shared" si="34"/>
        <v>0</v>
      </c>
      <c r="Z195" s="200">
        <f t="shared" si="35"/>
        <v>0</v>
      </c>
      <c r="AA195" s="200">
        <f t="shared" si="36"/>
        <v>0</v>
      </c>
      <c r="AB195" s="200">
        <f t="shared" si="37"/>
        <v>0</v>
      </c>
      <c r="AC195" s="200">
        <f t="shared" si="38"/>
        <v>0</v>
      </c>
      <c r="AD195" s="200">
        <f t="shared" si="39"/>
        <v>0</v>
      </c>
      <c r="AE195" s="201">
        <f t="shared" si="40"/>
        <v>0</v>
      </c>
      <c r="AF195" s="202">
        <f t="shared" si="41"/>
        <v>0</v>
      </c>
      <c r="AG195" s="202">
        <f t="shared" si="42"/>
        <v>0</v>
      </c>
    </row>
    <row r="196" spans="2:33" s="126" customFormat="1" ht="15" hidden="1" customHeight="1" x14ac:dyDescent="0.2">
      <c r="B196" s="195"/>
      <c r="C196" s="195"/>
      <c r="D196" s="198"/>
      <c r="E196" s="197"/>
      <c r="F196" s="215"/>
      <c r="G196" s="219"/>
      <c r="H196" s="198"/>
      <c r="I196" s="198"/>
      <c r="J196" s="198"/>
      <c r="K196" s="198"/>
      <c r="L196" s="198"/>
      <c r="M196" s="216"/>
      <c r="N196" s="216"/>
      <c r="O196" s="216"/>
      <c r="P196" s="216"/>
      <c r="Q196" s="216"/>
      <c r="R196" s="216"/>
      <c r="S196" s="216"/>
      <c r="T196" s="217">
        <f t="shared" si="29"/>
        <v>0</v>
      </c>
      <c r="U196" s="218" t="e">
        <f t="shared" si="30"/>
        <v>#DIV/0!</v>
      </c>
      <c r="V196" s="200">
        <f t="shared" si="31"/>
        <v>0</v>
      </c>
      <c r="W196" s="200">
        <f t="shared" si="32"/>
        <v>0</v>
      </c>
      <c r="X196" s="200">
        <f t="shared" si="33"/>
        <v>0</v>
      </c>
      <c r="Y196" s="200">
        <f t="shared" si="34"/>
        <v>0</v>
      </c>
      <c r="Z196" s="200">
        <f t="shared" si="35"/>
        <v>0</v>
      </c>
      <c r="AA196" s="200">
        <f t="shared" si="36"/>
        <v>0</v>
      </c>
      <c r="AB196" s="200">
        <f t="shared" si="37"/>
        <v>0</v>
      </c>
      <c r="AC196" s="200">
        <f t="shared" si="38"/>
        <v>0</v>
      </c>
      <c r="AD196" s="200">
        <f t="shared" si="39"/>
        <v>0</v>
      </c>
      <c r="AE196" s="201">
        <f t="shared" si="40"/>
        <v>0</v>
      </c>
      <c r="AF196" s="202">
        <f t="shared" si="41"/>
        <v>0</v>
      </c>
      <c r="AG196" s="202">
        <f t="shared" si="42"/>
        <v>0</v>
      </c>
    </row>
    <row r="197" spans="2:33" s="126" customFormat="1" ht="15" hidden="1" customHeight="1" x14ac:dyDescent="0.2">
      <c r="B197" s="195"/>
      <c r="C197" s="195"/>
      <c r="D197" s="198"/>
      <c r="E197" s="197"/>
      <c r="F197" s="215"/>
      <c r="G197" s="219"/>
      <c r="H197" s="198"/>
      <c r="I197" s="198"/>
      <c r="J197" s="198"/>
      <c r="K197" s="198"/>
      <c r="L197" s="198"/>
      <c r="M197" s="216"/>
      <c r="N197" s="216"/>
      <c r="O197" s="216"/>
      <c r="P197" s="216"/>
      <c r="Q197" s="216"/>
      <c r="R197" s="216"/>
      <c r="S197" s="216"/>
      <c r="T197" s="217">
        <f t="shared" si="29"/>
        <v>0</v>
      </c>
      <c r="U197" s="218" t="e">
        <f t="shared" si="30"/>
        <v>#DIV/0!</v>
      </c>
      <c r="V197" s="200">
        <f t="shared" si="31"/>
        <v>0</v>
      </c>
      <c r="W197" s="200">
        <f t="shared" si="32"/>
        <v>0</v>
      </c>
      <c r="X197" s="200">
        <f t="shared" si="33"/>
        <v>0</v>
      </c>
      <c r="Y197" s="200">
        <f t="shared" si="34"/>
        <v>0</v>
      </c>
      <c r="Z197" s="200">
        <f t="shared" si="35"/>
        <v>0</v>
      </c>
      <c r="AA197" s="200">
        <f t="shared" si="36"/>
        <v>0</v>
      </c>
      <c r="AB197" s="200">
        <f t="shared" si="37"/>
        <v>0</v>
      </c>
      <c r="AC197" s="200">
        <f t="shared" si="38"/>
        <v>0</v>
      </c>
      <c r="AD197" s="200">
        <f t="shared" si="39"/>
        <v>0</v>
      </c>
      <c r="AE197" s="201">
        <f t="shared" si="40"/>
        <v>0</v>
      </c>
      <c r="AF197" s="202">
        <f t="shared" si="41"/>
        <v>0</v>
      </c>
      <c r="AG197" s="202">
        <f t="shared" si="42"/>
        <v>0</v>
      </c>
    </row>
    <row r="198" spans="2:33" s="126" customFormat="1" ht="15" hidden="1" customHeight="1" x14ac:dyDescent="0.2">
      <c r="B198" s="195"/>
      <c r="C198" s="195"/>
      <c r="D198" s="198"/>
      <c r="E198" s="197"/>
      <c r="F198" s="215"/>
      <c r="G198" s="219"/>
      <c r="H198" s="198"/>
      <c r="I198" s="198"/>
      <c r="J198" s="198"/>
      <c r="K198" s="198"/>
      <c r="L198" s="198"/>
      <c r="M198" s="216"/>
      <c r="N198" s="216"/>
      <c r="O198" s="216"/>
      <c r="P198" s="216"/>
      <c r="Q198" s="216"/>
      <c r="R198" s="216"/>
      <c r="S198" s="216"/>
      <c r="T198" s="217">
        <f t="shared" si="29"/>
        <v>0</v>
      </c>
      <c r="U198" s="218" t="e">
        <f t="shared" si="30"/>
        <v>#DIV/0!</v>
      </c>
      <c r="V198" s="200">
        <f t="shared" si="31"/>
        <v>0</v>
      </c>
      <c r="W198" s="200">
        <f t="shared" si="32"/>
        <v>0</v>
      </c>
      <c r="X198" s="200">
        <f t="shared" si="33"/>
        <v>0</v>
      </c>
      <c r="Y198" s="200">
        <f t="shared" si="34"/>
        <v>0</v>
      </c>
      <c r="Z198" s="200">
        <f t="shared" si="35"/>
        <v>0</v>
      </c>
      <c r="AA198" s="200">
        <f t="shared" si="36"/>
        <v>0</v>
      </c>
      <c r="AB198" s="200">
        <f t="shared" si="37"/>
        <v>0</v>
      </c>
      <c r="AC198" s="200">
        <f t="shared" si="38"/>
        <v>0</v>
      </c>
      <c r="AD198" s="200">
        <f t="shared" si="39"/>
        <v>0</v>
      </c>
      <c r="AE198" s="201">
        <f t="shared" si="40"/>
        <v>0</v>
      </c>
      <c r="AF198" s="202">
        <f t="shared" si="41"/>
        <v>0</v>
      </c>
      <c r="AG198" s="202">
        <f t="shared" si="42"/>
        <v>0</v>
      </c>
    </row>
    <row r="199" spans="2:33" s="126" customFormat="1" ht="15" hidden="1" customHeight="1" x14ac:dyDescent="0.2">
      <c r="B199" s="195"/>
      <c r="C199" s="195"/>
      <c r="D199" s="198"/>
      <c r="E199" s="197"/>
      <c r="F199" s="215"/>
      <c r="G199" s="219"/>
      <c r="H199" s="198"/>
      <c r="I199" s="198"/>
      <c r="J199" s="198"/>
      <c r="K199" s="198"/>
      <c r="L199" s="198"/>
      <c r="M199" s="216"/>
      <c r="N199" s="216"/>
      <c r="O199" s="216"/>
      <c r="P199" s="216"/>
      <c r="Q199" s="216"/>
      <c r="R199" s="216"/>
      <c r="S199" s="216"/>
      <c r="T199" s="217">
        <f t="shared" si="29"/>
        <v>0</v>
      </c>
      <c r="U199" s="218" t="e">
        <f t="shared" si="30"/>
        <v>#DIV/0!</v>
      </c>
      <c r="V199" s="200">
        <f t="shared" si="31"/>
        <v>0</v>
      </c>
      <c r="W199" s="200">
        <f t="shared" si="32"/>
        <v>0</v>
      </c>
      <c r="X199" s="200">
        <f t="shared" si="33"/>
        <v>0</v>
      </c>
      <c r="Y199" s="200">
        <f t="shared" si="34"/>
        <v>0</v>
      </c>
      <c r="Z199" s="200">
        <f t="shared" si="35"/>
        <v>0</v>
      </c>
      <c r="AA199" s="200">
        <f t="shared" si="36"/>
        <v>0</v>
      </c>
      <c r="AB199" s="200">
        <f t="shared" si="37"/>
        <v>0</v>
      </c>
      <c r="AC199" s="200">
        <f t="shared" si="38"/>
        <v>0</v>
      </c>
      <c r="AD199" s="200">
        <f t="shared" si="39"/>
        <v>0</v>
      </c>
      <c r="AE199" s="201">
        <f t="shared" si="40"/>
        <v>0</v>
      </c>
      <c r="AF199" s="202">
        <f t="shared" si="41"/>
        <v>0</v>
      </c>
      <c r="AG199" s="202">
        <f t="shared" si="42"/>
        <v>0</v>
      </c>
    </row>
    <row r="200" spans="2:33" s="126" customFormat="1" ht="15" hidden="1" customHeight="1" x14ac:dyDescent="0.2">
      <c r="B200" s="195"/>
      <c r="C200" s="195"/>
      <c r="D200" s="198"/>
      <c r="E200" s="197"/>
      <c r="F200" s="215"/>
      <c r="G200" s="219"/>
      <c r="H200" s="198"/>
      <c r="I200" s="198"/>
      <c r="J200" s="198"/>
      <c r="K200" s="198"/>
      <c r="L200" s="198"/>
      <c r="M200" s="216"/>
      <c r="N200" s="216"/>
      <c r="O200" s="216"/>
      <c r="P200" s="216"/>
      <c r="Q200" s="216"/>
      <c r="R200" s="216"/>
      <c r="S200" s="216"/>
      <c r="T200" s="217">
        <f t="shared" si="29"/>
        <v>0</v>
      </c>
      <c r="U200" s="218" t="e">
        <f t="shared" si="30"/>
        <v>#DIV/0!</v>
      </c>
      <c r="V200" s="200">
        <f t="shared" si="31"/>
        <v>0</v>
      </c>
      <c r="W200" s="200">
        <f t="shared" si="32"/>
        <v>0</v>
      </c>
      <c r="X200" s="200">
        <f t="shared" si="33"/>
        <v>0</v>
      </c>
      <c r="Y200" s="200">
        <f t="shared" si="34"/>
        <v>0</v>
      </c>
      <c r="Z200" s="200">
        <f t="shared" si="35"/>
        <v>0</v>
      </c>
      <c r="AA200" s="200">
        <f t="shared" si="36"/>
        <v>0</v>
      </c>
      <c r="AB200" s="200">
        <f t="shared" si="37"/>
        <v>0</v>
      </c>
      <c r="AC200" s="200">
        <f t="shared" si="38"/>
        <v>0</v>
      </c>
      <c r="AD200" s="200">
        <f t="shared" si="39"/>
        <v>0</v>
      </c>
      <c r="AE200" s="201">
        <f t="shared" si="40"/>
        <v>0</v>
      </c>
      <c r="AF200" s="202">
        <f t="shared" si="41"/>
        <v>0</v>
      </c>
      <c r="AG200" s="202">
        <f t="shared" si="42"/>
        <v>0</v>
      </c>
    </row>
    <row r="201" spans="2:33" s="126" customFormat="1" ht="15" hidden="1" customHeight="1" x14ac:dyDescent="0.2">
      <c r="B201" s="195"/>
      <c r="C201" s="195"/>
      <c r="D201" s="198"/>
      <c r="E201" s="197"/>
      <c r="F201" s="215"/>
      <c r="G201" s="219"/>
      <c r="H201" s="198"/>
      <c r="I201" s="198"/>
      <c r="J201" s="198"/>
      <c r="K201" s="198"/>
      <c r="L201" s="198"/>
      <c r="M201" s="216"/>
      <c r="N201" s="216"/>
      <c r="O201" s="216"/>
      <c r="P201" s="216"/>
      <c r="Q201" s="216"/>
      <c r="R201" s="216"/>
      <c r="S201" s="216"/>
      <c r="T201" s="217">
        <f t="shared" si="29"/>
        <v>0</v>
      </c>
      <c r="U201" s="218" t="e">
        <f t="shared" si="30"/>
        <v>#DIV/0!</v>
      </c>
      <c r="V201" s="200">
        <f t="shared" si="31"/>
        <v>0</v>
      </c>
      <c r="W201" s="200">
        <f t="shared" si="32"/>
        <v>0</v>
      </c>
      <c r="X201" s="200">
        <f t="shared" si="33"/>
        <v>0</v>
      </c>
      <c r="Y201" s="200">
        <f t="shared" si="34"/>
        <v>0</v>
      </c>
      <c r="Z201" s="200">
        <f t="shared" si="35"/>
        <v>0</v>
      </c>
      <c r="AA201" s="200">
        <f t="shared" si="36"/>
        <v>0</v>
      </c>
      <c r="AB201" s="200">
        <f t="shared" si="37"/>
        <v>0</v>
      </c>
      <c r="AC201" s="200">
        <f t="shared" si="38"/>
        <v>0</v>
      </c>
      <c r="AD201" s="200">
        <f t="shared" si="39"/>
        <v>0</v>
      </c>
      <c r="AE201" s="201">
        <f t="shared" si="40"/>
        <v>0</v>
      </c>
      <c r="AF201" s="202">
        <f t="shared" si="41"/>
        <v>0</v>
      </c>
      <c r="AG201" s="202">
        <f t="shared" si="42"/>
        <v>0</v>
      </c>
    </row>
    <row r="202" spans="2:33" s="126" customFormat="1" ht="15" hidden="1" customHeight="1" x14ac:dyDescent="0.2">
      <c r="B202" s="195"/>
      <c r="C202" s="195"/>
      <c r="D202" s="198"/>
      <c r="E202" s="197"/>
      <c r="F202" s="215"/>
      <c r="G202" s="219"/>
      <c r="H202" s="198"/>
      <c r="I202" s="198"/>
      <c r="J202" s="198"/>
      <c r="K202" s="198"/>
      <c r="L202" s="198"/>
      <c r="M202" s="216"/>
      <c r="N202" s="216"/>
      <c r="O202" s="216"/>
      <c r="P202" s="216"/>
      <c r="Q202" s="216"/>
      <c r="R202" s="216"/>
      <c r="S202" s="216"/>
      <c r="T202" s="217">
        <f t="shared" si="29"/>
        <v>0</v>
      </c>
      <c r="U202" s="218" t="e">
        <f t="shared" si="30"/>
        <v>#DIV/0!</v>
      </c>
      <c r="V202" s="200">
        <f t="shared" si="31"/>
        <v>0</v>
      </c>
      <c r="W202" s="200">
        <f t="shared" si="32"/>
        <v>0</v>
      </c>
      <c r="X202" s="200">
        <f t="shared" si="33"/>
        <v>0</v>
      </c>
      <c r="Y202" s="200">
        <f t="shared" si="34"/>
        <v>0</v>
      </c>
      <c r="Z202" s="200">
        <f t="shared" si="35"/>
        <v>0</v>
      </c>
      <c r="AA202" s="200">
        <f t="shared" si="36"/>
        <v>0</v>
      </c>
      <c r="AB202" s="200">
        <f t="shared" si="37"/>
        <v>0</v>
      </c>
      <c r="AC202" s="200">
        <f t="shared" si="38"/>
        <v>0</v>
      </c>
      <c r="AD202" s="200">
        <f t="shared" si="39"/>
        <v>0</v>
      </c>
      <c r="AE202" s="201">
        <f t="shared" si="40"/>
        <v>0</v>
      </c>
      <c r="AF202" s="202">
        <f t="shared" si="41"/>
        <v>0</v>
      </c>
      <c r="AG202" s="202">
        <f t="shared" si="42"/>
        <v>0</v>
      </c>
    </row>
    <row r="203" spans="2:33" s="126" customFormat="1" ht="15" hidden="1" customHeight="1" x14ac:dyDescent="0.2">
      <c r="B203" s="195"/>
      <c r="C203" s="195"/>
      <c r="D203" s="198"/>
      <c r="E203" s="197"/>
      <c r="F203" s="215"/>
      <c r="G203" s="219"/>
      <c r="H203" s="198"/>
      <c r="I203" s="198"/>
      <c r="J203" s="198"/>
      <c r="K203" s="198"/>
      <c r="L203" s="198"/>
      <c r="M203" s="216"/>
      <c r="N203" s="216"/>
      <c r="O203" s="216"/>
      <c r="P203" s="216"/>
      <c r="Q203" s="216"/>
      <c r="R203" s="216"/>
      <c r="S203" s="216"/>
      <c r="T203" s="217">
        <f t="shared" si="29"/>
        <v>0</v>
      </c>
      <c r="U203" s="218" t="e">
        <f t="shared" si="30"/>
        <v>#DIV/0!</v>
      </c>
      <c r="V203" s="200">
        <f t="shared" si="31"/>
        <v>0</v>
      </c>
      <c r="W203" s="200">
        <f t="shared" si="32"/>
        <v>0</v>
      </c>
      <c r="X203" s="200">
        <f t="shared" si="33"/>
        <v>0</v>
      </c>
      <c r="Y203" s="200">
        <f t="shared" si="34"/>
        <v>0</v>
      </c>
      <c r="Z203" s="200">
        <f t="shared" si="35"/>
        <v>0</v>
      </c>
      <c r="AA203" s="200">
        <f t="shared" si="36"/>
        <v>0</v>
      </c>
      <c r="AB203" s="200">
        <f t="shared" si="37"/>
        <v>0</v>
      </c>
      <c r="AC203" s="200">
        <f t="shared" si="38"/>
        <v>0</v>
      </c>
      <c r="AD203" s="200">
        <f t="shared" si="39"/>
        <v>0</v>
      </c>
      <c r="AE203" s="201">
        <f t="shared" si="40"/>
        <v>0</v>
      </c>
      <c r="AF203" s="202">
        <f t="shared" si="41"/>
        <v>0</v>
      </c>
      <c r="AG203" s="202">
        <f t="shared" si="42"/>
        <v>0</v>
      </c>
    </row>
    <row r="204" spans="2:33" s="126" customFormat="1" ht="15" hidden="1" customHeight="1" x14ac:dyDescent="0.2">
      <c r="B204" s="195"/>
      <c r="C204" s="195"/>
      <c r="D204" s="198"/>
      <c r="E204" s="197"/>
      <c r="F204" s="215"/>
      <c r="G204" s="219"/>
      <c r="H204" s="198"/>
      <c r="I204" s="198"/>
      <c r="J204" s="198"/>
      <c r="K204" s="198"/>
      <c r="L204" s="198"/>
      <c r="M204" s="216"/>
      <c r="N204" s="216"/>
      <c r="O204" s="216"/>
      <c r="P204" s="216"/>
      <c r="Q204" s="216"/>
      <c r="R204" s="216"/>
      <c r="S204" s="216"/>
      <c r="T204" s="217">
        <f t="shared" si="29"/>
        <v>0</v>
      </c>
      <c r="U204" s="218" t="e">
        <f t="shared" si="30"/>
        <v>#DIV/0!</v>
      </c>
      <c r="V204" s="200">
        <f t="shared" si="31"/>
        <v>0</v>
      </c>
      <c r="W204" s="200">
        <f t="shared" si="32"/>
        <v>0</v>
      </c>
      <c r="X204" s="200">
        <f t="shared" si="33"/>
        <v>0</v>
      </c>
      <c r="Y204" s="200">
        <f t="shared" si="34"/>
        <v>0</v>
      </c>
      <c r="Z204" s="200">
        <f t="shared" si="35"/>
        <v>0</v>
      </c>
      <c r="AA204" s="200">
        <f t="shared" si="36"/>
        <v>0</v>
      </c>
      <c r="AB204" s="200">
        <f t="shared" si="37"/>
        <v>0</v>
      </c>
      <c r="AC204" s="200">
        <f t="shared" si="38"/>
        <v>0</v>
      </c>
      <c r="AD204" s="200">
        <f t="shared" si="39"/>
        <v>0</v>
      </c>
      <c r="AE204" s="201">
        <f t="shared" si="40"/>
        <v>0</v>
      </c>
      <c r="AF204" s="202">
        <f t="shared" si="41"/>
        <v>0</v>
      </c>
      <c r="AG204" s="202">
        <f t="shared" si="42"/>
        <v>0</v>
      </c>
    </row>
    <row r="205" spans="2:33" s="126" customFormat="1" ht="15" hidden="1" customHeight="1" x14ac:dyDescent="0.2">
      <c r="B205" s="195"/>
      <c r="C205" s="195"/>
      <c r="D205" s="198"/>
      <c r="E205" s="197"/>
      <c r="F205" s="215"/>
      <c r="G205" s="219"/>
      <c r="H205" s="198"/>
      <c r="I205" s="198"/>
      <c r="J205" s="198"/>
      <c r="K205" s="198"/>
      <c r="L205" s="198"/>
      <c r="M205" s="216"/>
      <c r="N205" s="216"/>
      <c r="O205" s="216"/>
      <c r="P205" s="216"/>
      <c r="Q205" s="216"/>
      <c r="R205" s="216"/>
      <c r="S205" s="216"/>
      <c r="T205" s="217">
        <f t="shared" si="29"/>
        <v>0</v>
      </c>
      <c r="U205" s="218" t="e">
        <f t="shared" si="30"/>
        <v>#DIV/0!</v>
      </c>
      <c r="V205" s="200">
        <f t="shared" si="31"/>
        <v>0</v>
      </c>
      <c r="W205" s="200">
        <f t="shared" si="32"/>
        <v>0</v>
      </c>
      <c r="X205" s="200">
        <f t="shared" si="33"/>
        <v>0</v>
      </c>
      <c r="Y205" s="200">
        <f t="shared" si="34"/>
        <v>0</v>
      </c>
      <c r="Z205" s="200">
        <f t="shared" si="35"/>
        <v>0</v>
      </c>
      <c r="AA205" s="200">
        <f t="shared" si="36"/>
        <v>0</v>
      </c>
      <c r="AB205" s="200">
        <f t="shared" si="37"/>
        <v>0</v>
      </c>
      <c r="AC205" s="200">
        <f t="shared" si="38"/>
        <v>0</v>
      </c>
      <c r="AD205" s="200">
        <f t="shared" si="39"/>
        <v>0</v>
      </c>
      <c r="AE205" s="201">
        <f t="shared" si="40"/>
        <v>0</v>
      </c>
      <c r="AF205" s="202">
        <f t="shared" si="41"/>
        <v>0</v>
      </c>
      <c r="AG205" s="202">
        <f t="shared" si="42"/>
        <v>0</v>
      </c>
    </row>
    <row r="206" spans="2:33" s="126" customFormat="1" ht="15" hidden="1" customHeight="1" x14ac:dyDescent="0.2">
      <c r="B206" s="195"/>
      <c r="C206" s="195"/>
      <c r="D206" s="198"/>
      <c r="E206" s="197"/>
      <c r="F206" s="215"/>
      <c r="G206" s="219"/>
      <c r="H206" s="198"/>
      <c r="I206" s="198"/>
      <c r="J206" s="198"/>
      <c r="K206" s="198"/>
      <c r="L206" s="198"/>
      <c r="M206" s="216"/>
      <c r="N206" s="216"/>
      <c r="O206" s="216"/>
      <c r="P206" s="216"/>
      <c r="Q206" s="216"/>
      <c r="R206" s="216"/>
      <c r="S206" s="216"/>
      <c r="T206" s="217">
        <f t="shared" si="29"/>
        <v>0</v>
      </c>
      <c r="U206" s="218" t="e">
        <f t="shared" si="30"/>
        <v>#DIV/0!</v>
      </c>
      <c r="V206" s="200">
        <f t="shared" si="31"/>
        <v>0</v>
      </c>
      <c r="W206" s="200">
        <f t="shared" si="32"/>
        <v>0</v>
      </c>
      <c r="X206" s="200">
        <f t="shared" si="33"/>
        <v>0</v>
      </c>
      <c r="Y206" s="200">
        <f t="shared" si="34"/>
        <v>0</v>
      </c>
      <c r="Z206" s="200">
        <f t="shared" si="35"/>
        <v>0</v>
      </c>
      <c r="AA206" s="200">
        <f t="shared" si="36"/>
        <v>0</v>
      </c>
      <c r="AB206" s="200">
        <f t="shared" si="37"/>
        <v>0</v>
      </c>
      <c r="AC206" s="200">
        <f t="shared" si="38"/>
        <v>0</v>
      </c>
      <c r="AD206" s="200">
        <f t="shared" si="39"/>
        <v>0</v>
      </c>
      <c r="AE206" s="201">
        <f t="shared" si="40"/>
        <v>0</v>
      </c>
      <c r="AF206" s="202">
        <f t="shared" si="41"/>
        <v>0</v>
      </c>
      <c r="AG206" s="202">
        <f t="shared" si="42"/>
        <v>0</v>
      </c>
    </row>
    <row r="207" spans="2:33" s="126" customFormat="1" ht="15" hidden="1" customHeight="1" x14ac:dyDescent="0.2">
      <c r="B207" s="195"/>
      <c r="C207" s="195"/>
      <c r="D207" s="198"/>
      <c r="E207" s="197"/>
      <c r="F207" s="215"/>
      <c r="G207" s="219"/>
      <c r="H207" s="198"/>
      <c r="I207" s="198"/>
      <c r="J207" s="198"/>
      <c r="K207" s="198"/>
      <c r="L207" s="198"/>
      <c r="M207" s="216"/>
      <c r="N207" s="216"/>
      <c r="O207" s="216"/>
      <c r="P207" s="216"/>
      <c r="Q207" s="216"/>
      <c r="R207" s="216"/>
      <c r="S207" s="216"/>
      <c r="T207" s="217">
        <f t="shared" ref="T207:T234" si="43">SUM(M207:S207)</f>
        <v>0</v>
      </c>
      <c r="U207" s="218" t="e">
        <f t="shared" ref="U207:U234" si="44">SUM(M207:S207)/COUNT(M207:S207)</f>
        <v>#DIV/0!</v>
      </c>
      <c r="V207" s="200">
        <f t="shared" ref="V207:V234" si="45">IF(F207="PILAR RET.",IF((H207*I207)&lt;=0.25,D207*H207*I207*T207,0),0)</f>
        <v>0</v>
      </c>
      <c r="W207" s="200">
        <f t="shared" ref="W207:W234" si="46">IF(F207="PILAR CIRC.",IF((J207)&lt;=0.25,D207*K207*T207,0),0)</f>
        <v>0</v>
      </c>
      <c r="X207" s="200">
        <f t="shared" ref="X207:X234" si="47">IF(F207="PILAR RET.",IF((H207*I207)&gt;0.25,D207*H207*I207*T207,0),0)</f>
        <v>0</v>
      </c>
      <c r="Y207" s="200">
        <f t="shared" ref="Y207:Y234" si="48">IF(F207="PILAR CIRC.",IF((J207)&gt;0.25,D207*K207*T207,0),0)</f>
        <v>0</v>
      </c>
      <c r="Z207" s="200">
        <f t="shared" ref="Z207:Z234" si="49">IF(F207="PILAR RET.",IF(U207&lt;3,IF(H207*I207&gt;0.25,D207*((H207*T207*2)+(I207*T207*2)),0),0),0)</f>
        <v>0</v>
      </c>
      <c r="AA207" s="200">
        <f t="shared" ref="AA207:AA234" si="50">IF(F207="PILAR RET.",IF(U207&lt;3,IF(H207*I207&lt;=0.25,D207*((H207*T207*2)+(I207*T207*2)),0),0),0)</f>
        <v>0</v>
      </c>
      <c r="AB207" s="200">
        <f t="shared" ref="AB207:AB234" si="51">IF(F207="PILAR RET.",IF(U207&gt;=3,IF(H207*I207&gt;0.25,D207*((H207*T207*2)+(I207*T207*2)),0),0),0)</f>
        <v>0</v>
      </c>
      <c r="AC207" s="200">
        <f t="shared" ref="AC207:AC234" si="52">IF(F207="PILAR RET.",IF(U207&gt;=3,IF(H207*I207&lt;=0.25,D207*((H207*T207*2)+(I207*T207*2)),0),0),0)</f>
        <v>0</v>
      </c>
      <c r="AD207" s="200">
        <f t="shared" ref="AD207:AD234" si="53">IF(F207="PILAR CIRC.",IF(U207&lt;3,IF(J207&gt;0.28,D207*(K207*T207),0),0),0)</f>
        <v>0</v>
      </c>
      <c r="AE207" s="201">
        <f t="shared" ref="AE207:AE234" si="54">IF(F207="PILAR CIRC.",IF(U207&lt;3,IF(J207&lt;=0.28,D207*(K207*T207),0),0),0)</f>
        <v>0</v>
      </c>
      <c r="AF207" s="202">
        <f t="shared" ref="AF207:AF234" si="55">IF(F207="PILAR CIRC.",IF(U207&gt;=3,IF(J207&gt;0.28,D207*(K207*T207),0),0),0)</f>
        <v>0</v>
      </c>
      <c r="AG207" s="202">
        <f t="shared" ref="AG207:AG234" si="56">IF(F207="PILAR CIRC.",IF(U207&gt;=3,IF(J207&lt;=0.28,D207*(K207*T207),0),0),0)</f>
        <v>0</v>
      </c>
    </row>
    <row r="208" spans="2:33" s="126" customFormat="1" ht="15" hidden="1" customHeight="1" x14ac:dyDescent="0.2">
      <c r="B208" s="195"/>
      <c r="C208" s="195"/>
      <c r="D208" s="198"/>
      <c r="E208" s="197"/>
      <c r="F208" s="215"/>
      <c r="G208" s="219"/>
      <c r="H208" s="198"/>
      <c r="I208" s="198"/>
      <c r="J208" s="198"/>
      <c r="K208" s="198"/>
      <c r="L208" s="198"/>
      <c r="M208" s="216"/>
      <c r="N208" s="216"/>
      <c r="O208" s="216"/>
      <c r="P208" s="216"/>
      <c r="Q208" s="216"/>
      <c r="R208" s="216"/>
      <c r="S208" s="216"/>
      <c r="T208" s="217">
        <f t="shared" si="43"/>
        <v>0</v>
      </c>
      <c r="U208" s="218" t="e">
        <f t="shared" si="44"/>
        <v>#DIV/0!</v>
      </c>
      <c r="V208" s="200">
        <f t="shared" si="45"/>
        <v>0</v>
      </c>
      <c r="W208" s="200">
        <f t="shared" si="46"/>
        <v>0</v>
      </c>
      <c r="X208" s="200">
        <f t="shared" si="47"/>
        <v>0</v>
      </c>
      <c r="Y208" s="200">
        <f t="shared" si="48"/>
        <v>0</v>
      </c>
      <c r="Z208" s="200">
        <f t="shared" si="49"/>
        <v>0</v>
      </c>
      <c r="AA208" s="200">
        <f t="shared" si="50"/>
        <v>0</v>
      </c>
      <c r="AB208" s="200">
        <f t="shared" si="51"/>
        <v>0</v>
      </c>
      <c r="AC208" s="200">
        <f t="shared" si="52"/>
        <v>0</v>
      </c>
      <c r="AD208" s="200">
        <f t="shared" si="53"/>
        <v>0</v>
      </c>
      <c r="AE208" s="201">
        <f t="shared" si="54"/>
        <v>0</v>
      </c>
      <c r="AF208" s="202">
        <f t="shared" si="55"/>
        <v>0</v>
      </c>
      <c r="AG208" s="202">
        <f t="shared" si="56"/>
        <v>0</v>
      </c>
    </row>
    <row r="209" spans="2:33" s="126" customFormat="1" ht="15" hidden="1" customHeight="1" x14ac:dyDescent="0.2">
      <c r="B209" s="195"/>
      <c r="C209" s="195"/>
      <c r="D209" s="198"/>
      <c r="E209" s="197"/>
      <c r="F209" s="215"/>
      <c r="G209" s="219"/>
      <c r="H209" s="198"/>
      <c r="I209" s="198"/>
      <c r="J209" s="198"/>
      <c r="K209" s="198"/>
      <c r="L209" s="198"/>
      <c r="M209" s="216"/>
      <c r="N209" s="216"/>
      <c r="O209" s="216"/>
      <c r="P209" s="216"/>
      <c r="Q209" s="216"/>
      <c r="R209" s="216"/>
      <c r="S209" s="216"/>
      <c r="T209" s="217">
        <f t="shared" si="43"/>
        <v>0</v>
      </c>
      <c r="U209" s="218" t="e">
        <f t="shared" si="44"/>
        <v>#DIV/0!</v>
      </c>
      <c r="V209" s="200">
        <f t="shared" si="45"/>
        <v>0</v>
      </c>
      <c r="W209" s="200">
        <f t="shared" si="46"/>
        <v>0</v>
      </c>
      <c r="X209" s="200">
        <f t="shared" si="47"/>
        <v>0</v>
      </c>
      <c r="Y209" s="200">
        <f t="shared" si="48"/>
        <v>0</v>
      </c>
      <c r="Z209" s="200">
        <f t="shared" si="49"/>
        <v>0</v>
      </c>
      <c r="AA209" s="200">
        <f t="shared" si="50"/>
        <v>0</v>
      </c>
      <c r="AB209" s="200">
        <f t="shared" si="51"/>
        <v>0</v>
      </c>
      <c r="AC209" s="200">
        <f t="shared" si="52"/>
        <v>0</v>
      </c>
      <c r="AD209" s="200">
        <f t="shared" si="53"/>
        <v>0</v>
      </c>
      <c r="AE209" s="201">
        <f t="shared" si="54"/>
        <v>0</v>
      </c>
      <c r="AF209" s="202">
        <f t="shared" si="55"/>
        <v>0</v>
      </c>
      <c r="AG209" s="202">
        <f t="shared" si="56"/>
        <v>0</v>
      </c>
    </row>
    <row r="210" spans="2:33" s="126" customFormat="1" ht="15" hidden="1" customHeight="1" x14ac:dyDescent="0.2">
      <c r="B210" s="195"/>
      <c r="C210" s="195"/>
      <c r="D210" s="198"/>
      <c r="E210" s="197"/>
      <c r="F210" s="215"/>
      <c r="G210" s="219"/>
      <c r="H210" s="198"/>
      <c r="I210" s="198"/>
      <c r="J210" s="198"/>
      <c r="K210" s="198"/>
      <c r="L210" s="198"/>
      <c r="M210" s="216"/>
      <c r="N210" s="216"/>
      <c r="O210" s="216"/>
      <c r="P210" s="216"/>
      <c r="Q210" s="216"/>
      <c r="R210" s="216"/>
      <c r="S210" s="216"/>
      <c r="T210" s="217">
        <f t="shared" si="43"/>
        <v>0</v>
      </c>
      <c r="U210" s="218" t="e">
        <f t="shared" si="44"/>
        <v>#DIV/0!</v>
      </c>
      <c r="V210" s="200">
        <f t="shared" si="45"/>
        <v>0</v>
      </c>
      <c r="W210" s="200">
        <f t="shared" si="46"/>
        <v>0</v>
      </c>
      <c r="X210" s="200">
        <f t="shared" si="47"/>
        <v>0</v>
      </c>
      <c r="Y210" s="200">
        <f t="shared" si="48"/>
        <v>0</v>
      </c>
      <c r="Z210" s="200">
        <f t="shared" si="49"/>
        <v>0</v>
      </c>
      <c r="AA210" s="200">
        <f t="shared" si="50"/>
        <v>0</v>
      </c>
      <c r="AB210" s="200">
        <f t="shared" si="51"/>
        <v>0</v>
      </c>
      <c r="AC210" s="200">
        <f t="shared" si="52"/>
        <v>0</v>
      </c>
      <c r="AD210" s="200">
        <f t="shared" si="53"/>
        <v>0</v>
      </c>
      <c r="AE210" s="201">
        <f t="shared" si="54"/>
        <v>0</v>
      </c>
      <c r="AF210" s="202">
        <f t="shared" si="55"/>
        <v>0</v>
      </c>
      <c r="AG210" s="202">
        <f t="shared" si="56"/>
        <v>0</v>
      </c>
    </row>
    <row r="211" spans="2:33" s="126" customFormat="1" ht="15" hidden="1" customHeight="1" x14ac:dyDescent="0.2">
      <c r="B211" s="195"/>
      <c r="C211" s="195"/>
      <c r="D211" s="198"/>
      <c r="E211" s="197"/>
      <c r="F211" s="215"/>
      <c r="G211" s="219"/>
      <c r="H211" s="198"/>
      <c r="I211" s="198"/>
      <c r="J211" s="198"/>
      <c r="K211" s="198"/>
      <c r="L211" s="198"/>
      <c r="M211" s="216"/>
      <c r="N211" s="216"/>
      <c r="O211" s="216"/>
      <c r="P211" s="216"/>
      <c r="Q211" s="216"/>
      <c r="R211" s="216"/>
      <c r="S211" s="216"/>
      <c r="T211" s="217">
        <f t="shared" si="43"/>
        <v>0</v>
      </c>
      <c r="U211" s="218" t="e">
        <f t="shared" si="44"/>
        <v>#DIV/0!</v>
      </c>
      <c r="V211" s="200">
        <f t="shared" si="45"/>
        <v>0</v>
      </c>
      <c r="W211" s="200">
        <f t="shared" si="46"/>
        <v>0</v>
      </c>
      <c r="X211" s="200">
        <f t="shared" si="47"/>
        <v>0</v>
      </c>
      <c r="Y211" s="200">
        <f t="shared" si="48"/>
        <v>0</v>
      </c>
      <c r="Z211" s="200">
        <f t="shared" si="49"/>
        <v>0</v>
      </c>
      <c r="AA211" s="200">
        <f t="shared" si="50"/>
        <v>0</v>
      </c>
      <c r="AB211" s="200">
        <f t="shared" si="51"/>
        <v>0</v>
      </c>
      <c r="AC211" s="200">
        <f t="shared" si="52"/>
        <v>0</v>
      </c>
      <c r="AD211" s="200">
        <f t="shared" si="53"/>
        <v>0</v>
      </c>
      <c r="AE211" s="201">
        <f t="shared" si="54"/>
        <v>0</v>
      </c>
      <c r="AF211" s="202">
        <f t="shared" si="55"/>
        <v>0</v>
      </c>
      <c r="AG211" s="202">
        <f t="shared" si="56"/>
        <v>0</v>
      </c>
    </row>
    <row r="212" spans="2:33" s="126" customFormat="1" ht="15" hidden="1" customHeight="1" x14ac:dyDescent="0.2">
      <c r="B212" s="195"/>
      <c r="C212" s="195"/>
      <c r="D212" s="198"/>
      <c r="E212" s="197"/>
      <c r="F212" s="215"/>
      <c r="G212" s="219"/>
      <c r="H212" s="198"/>
      <c r="I212" s="198"/>
      <c r="J212" s="198"/>
      <c r="K212" s="198"/>
      <c r="L212" s="198"/>
      <c r="M212" s="216"/>
      <c r="N212" s="216"/>
      <c r="O212" s="216"/>
      <c r="P212" s="216"/>
      <c r="Q212" s="216"/>
      <c r="R212" s="216"/>
      <c r="S212" s="216"/>
      <c r="T212" s="217">
        <f t="shared" si="43"/>
        <v>0</v>
      </c>
      <c r="U212" s="218" t="e">
        <f t="shared" si="44"/>
        <v>#DIV/0!</v>
      </c>
      <c r="V212" s="200">
        <f t="shared" si="45"/>
        <v>0</v>
      </c>
      <c r="W212" s="200">
        <f t="shared" si="46"/>
        <v>0</v>
      </c>
      <c r="X212" s="200">
        <f t="shared" si="47"/>
        <v>0</v>
      </c>
      <c r="Y212" s="200">
        <f t="shared" si="48"/>
        <v>0</v>
      </c>
      <c r="Z212" s="200">
        <f t="shared" si="49"/>
        <v>0</v>
      </c>
      <c r="AA212" s="200">
        <f t="shared" si="50"/>
        <v>0</v>
      </c>
      <c r="AB212" s="200">
        <f t="shared" si="51"/>
        <v>0</v>
      </c>
      <c r="AC212" s="200">
        <f t="shared" si="52"/>
        <v>0</v>
      </c>
      <c r="AD212" s="200">
        <f t="shared" si="53"/>
        <v>0</v>
      </c>
      <c r="AE212" s="201">
        <f t="shared" si="54"/>
        <v>0</v>
      </c>
      <c r="AF212" s="202">
        <f t="shared" si="55"/>
        <v>0</v>
      </c>
      <c r="AG212" s="202">
        <f t="shared" si="56"/>
        <v>0</v>
      </c>
    </row>
    <row r="213" spans="2:33" s="126" customFormat="1" ht="15" hidden="1" customHeight="1" x14ac:dyDescent="0.2">
      <c r="B213" s="195"/>
      <c r="C213" s="195"/>
      <c r="D213" s="198"/>
      <c r="E213" s="197"/>
      <c r="F213" s="215"/>
      <c r="G213" s="219"/>
      <c r="H213" s="198"/>
      <c r="I213" s="198"/>
      <c r="J213" s="198"/>
      <c r="K213" s="198"/>
      <c r="L213" s="198"/>
      <c r="M213" s="216"/>
      <c r="N213" s="216"/>
      <c r="O213" s="216"/>
      <c r="P213" s="216"/>
      <c r="Q213" s="216"/>
      <c r="R213" s="216"/>
      <c r="S213" s="216"/>
      <c r="T213" s="217">
        <f t="shared" si="43"/>
        <v>0</v>
      </c>
      <c r="U213" s="218" t="e">
        <f t="shared" si="44"/>
        <v>#DIV/0!</v>
      </c>
      <c r="V213" s="200">
        <f t="shared" si="45"/>
        <v>0</v>
      </c>
      <c r="W213" s="200">
        <f t="shared" si="46"/>
        <v>0</v>
      </c>
      <c r="X213" s="200">
        <f t="shared" si="47"/>
        <v>0</v>
      </c>
      <c r="Y213" s="200">
        <f t="shared" si="48"/>
        <v>0</v>
      </c>
      <c r="Z213" s="200">
        <f t="shared" si="49"/>
        <v>0</v>
      </c>
      <c r="AA213" s="200">
        <f t="shared" si="50"/>
        <v>0</v>
      </c>
      <c r="AB213" s="200">
        <f t="shared" si="51"/>
        <v>0</v>
      </c>
      <c r="AC213" s="200">
        <f t="shared" si="52"/>
        <v>0</v>
      </c>
      <c r="AD213" s="200">
        <f t="shared" si="53"/>
        <v>0</v>
      </c>
      <c r="AE213" s="201">
        <f t="shared" si="54"/>
        <v>0</v>
      </c>
      <c r="AF213" s="202">
        <f t="shared" si="55"/>
        <v>0</v>
      </c>
      <c r="AG213" s="202">
        <f t="shared" si="56"/>
        <v>0</v>
      </c>
    </row>
    <row r="214" spans="2:33" s="126" customFormat="1" ht="15" hidden="1" customHeight="1" x14ac:dyDescent="0.2">
      <c r="B214" s="195"/>
      <c r="C214" s="195"/>
      <c r="D214" s="198"/>
      <c r="E214" s="197"/>
      <c r="F214" s="215"/>
      <c r="G214" s="219"/>
      <c r="H214" s="198"/>
      <c r="I214" s="198"/>
      <c r="J214" s="198"/>
      <c r="K214" s="198"/>
      <c r="L214" s="198"/>
      <c r="M214" s="216"/>
      <c r="N214" s="216"/>
      <c r="O214" s="216"/>
      <c r="P214" s="216"/>
      <c r="Q214" s="216"/>
      <c r="R214" s="216"/>
      <c r="S214" s="216"/>
      <c r="T214" s="217">
        <f t="shared" si="43"/>
        <v>0</v>
      </c>
      <c r="U214" s="218" t="e">
        <f t="shared" si="44"/>
        <v>#DIV/0!</v>
      </c>
      <c r="V214" s="200">
        <f t="shared" si="45"/>
        <v>0</v>
      </c>
      <c r="W214" s="200">
        <f t="shared" si="46"/>
        <v>0</v>
      </c>
      <c r="X214" s="200">
        <f t="shared" si="47"/>
        <v>0</v>
      </c>
      <c r="Y214" s="200">
        <f t="shared" si="48"/>
        <v>0</v>
      </c>
      <c r="Z214" s="200">
        <f t="shared" si="49"/>
        <v>0</v>
      </c>
      <c r="AA214" s="200">
        <f t="shared" si="50"/>
        <v>0</v>
      </c>
      <c r="AB214" s="200">
        <f t="shared" si="51"/>
        <v>0</v>
      </c>
      <c r="AC214" s="200">
        <f t="shared" si="52"/>
        <v>0</v>
      </c>
      <c r="AD214" s="200">
        <f t="shared" si="53"/>
        <v>0</v>
      </c>
      <c r="AE214" s="201">
        <f t="shared" si="54"/>
        <v>0</v>
      </c>
      <c r="AF214" s="202">
        <f t="shared" si="55"/>
        <v>0</v>
      </c>
      <c r="AG214" s="202">
        <f t="shared" si="56"/>
        <v>0</v>
      </c>
    </row>
    <row r="215" spans="2:33" s="126" customFormat="1" ht="15" hidden="1" customHeight="1" x14ac:dyDescent="0.2">
      <c r="B215" s="195"/>
      <c r="C215" s="195"/>
      <c r="D215" s="198"/>
      <c r="E215" s="197"/>
      <c r="F215" s="215"/>
      <c r="G215" s="219"/>
      <c r="H215" s="198"/>
      <c r="I215" s="198"/>
      <c r="J215" s="198"/>
      <c r="K215" s="198"/>
      <c r="L215" s="198"/>
      <c r="M215" s="216"/>
      <c r="N215" s="216"/>
      <c r="O215" s="216"/>
      <c r="P215" s="216"/>
      <c r="Q215" s="216"/>
      <c r="R215" s="216"/>
      <c r="S215" s="216"/>
      <c r="T215" s="217">
        <f t="shared" si="43"/>
        <v>0</v>
      </c>
      <c r="U215" s="218" t="e">
        <f t="shared" si="44"/>
        <v>#DIV/0!</v>
      </c>
      <c r="V215" s="200">
        <f t="shared" si="45"/>
        <v>0</v>
      </c>
      <c r="W215" s="200">
        <f t="shared" si="46"/>
        <v>0</v>
      </c>
      <c r="X215" s="200">
        <f t="shared" si="47"/>
        <v>0</v>
      </c>
      <c r="Y215" s="200">
        <f t="shared" si="48"/>
        <v>0</v>
      </c>
      <c r="Z215" s="200">
        <f t="shared" si="49"/>
        <v>0</v>
      </c>
      <c r="AA215" s="200">
        <f t="shared" si="50"/>
        <v>0</v>
      </c>
      <c r="AB215" s="200">
        <f t="shared" si="51"/>
        <v>0</v>
      </c>
      <c r="AC215" s="200">
        <f t="shared" si="52"/>
        <v>0</v>
      </c>
      <c r="AD215" s="200">
        <f t="shared" si="53"/>
        <v>0</v>
      </c>
      <c r="AE215" s="201">
        <f t="shared" si="54"/>
        <v>0</v>
      </c>
      <c r="AF215" s="202">
        <f t="shared" si="55"/>
        <v>0</v>
      </c>
      <c r="AG215" s="202">
        <f t="shared" si="56"/>
        <v>0</v>
      </c>
    </row>
    <row r="216" spans="2:33" s="126" customFormat="1" ht="15" hidden="1" customHeight="1" x14ac:dyDescent="0.2">
      <c r="B216" s="195"/>
      <c r="C216" s="195"/>
      <c r="D216" s="198"/>
      <c r="E216" s="197"/>
      <c r="F216" s="215"/>
      <c r="G216" s="219"/>
      <c r="H216" s="198"/>
      <c r="I216" s="198"/>
      <c r="J216" s="198"/>
      <c r="K216" s="198"/>
      <c r="L216" s="198"/>
      <c r="M216" s="216"/>
      <c r="N216" s="216"/>
      <c r="O216" s="216"/>
      <c r="P216" s="216"/>
      <c r="Q216" s="216"/>
      <c r="R216" s="216"/>
      <c r="S216" s="216"/>
      <c r="T216" s="217">
        <f t="shared" si="43"/>
        <v>0</v>
      </c>
      <c r="U216" s="218" t="e">
        <f t="shared" si="44"/>
        <v>#DIV/0!</v>
      </c>
      <c r="V216" s="200">
        <f t="shared" si="45"/>
        <v>0</v>
      </c>
      <c r="W216" s="200">
        <f t="shared" si="46"/>
        <v>0</v>
      </c>
      <c r="X216" s="200">
        <f t="shared" si="47"/>
        <v>0</v>
      </c>
      <c r="Y216" s="200">
        <f t="shared" si="48"/>
        <v>0</v>
      </c>
      <c r="Z216" s="200">
        <f t="shared" si="49"/>
        <v>0</v>
      </c>
      <c r="AA216" s="200">
        <f t="shared" si="50"/>
        <v>0</v>
      </c>
      <c r="AB216" s="200">
        <f t="shared" si="51"/>
        <v>0</v>
      </c>
      <c r="AC216" s="200">
        <f t="shared" si="52"/>
        <v>0</v>
      </c>
      <c r="AD216" s="200">
        <f t="shared" si="53"/>
        <v>0</v>
      </c>
      <c r="AE216" s="201">
        <f t="shared" si="54"/>
        <v>0</v>
      </c>
      <c r="AF216" s="202">
        <f t="shared" si="55"/>
        <v>0</v>
      </c>
      <c r="AG216" s="202">
        <f t="shared" si="56"/>
        <v>0</v>
      </c>
    </row>
    <row r="217" spans="2:33" s="126" customFormat="1" ht="15" hidden="1" customHeight="1" x14ac:dyDescent="0.2">
      <c r="B217" s="195"/>
      <c r="C217" s="195"/>
      <c r="D217" s="198"/>
      <c r="E217" s="197"/>
      <c r="F217" s="215"/>
      <c r="G217" s="219"/>
      <c r="H217" s="198"/>
      <c r="I217" s="198"/>
      <c r="J217" s="198"/>
      <c r="K217" s="198"/>
      <c r="L217" s="198"/>
      <c r="M217" s="216"/>
      <c r="N217" s="216"/>
      <c r="O217" s="216"/>
      <c r="P217" s="216"/>
      <c r="Q217" s="216"/>
      <c r="R217" s="216"/>
      <c r="S217" s="216"/>
      <c r="T217" s="217">
        <f t="shared" si="43"/>
        <v>0</v>
      </c>
      <c r="U217" s="218" t="e">
        <f t="shared" si="44"/>
        <v>#DIV/0!</v>
      </c>
      <c r="V217" s="200">
        <f t="shared" si="45"/>
        <v>0</v>
      </c>
      <c r="W217" s="200">
        <f t="shared" si="46"/>
        <v>0</v>
      </c>
      <c r="X217" s="200">
        <f t="shared" si="47"/>
        <v>0</v>
      </c>
      <c r="Y217" s="200">
        <f t="shared" si="48"/>
        <v>0</v>
      </c>
      <c r="Z217" s="200">
        <f t="shared" si="49"/>
        <v>0</v>
      </c>
      <c r="AA217" s="200">
        <f t="shared" si="50"/>
        <v>0</v>
      </c>
      <c r="AB217" s="200">
        <f t="shared" si="51"/>
        <v>0</v>
      </c>
      <c r="AC217" s="200">
        <f t="shared" si="52"/>
        <v>0</v>
      </c>
      <c r="AD217" s="200">
        <f t="shared" si="53"/>
        <v>0</v>
      </c>
      <c r="AE217" s="201">
        <f t="shared" si="54"/>
        <v>0</v>
      </c>
      <c r="AF217" s="202">
        <f t="shared" si="55"/>
        <v>0</v>
      </c>
      <c r="AG217" s="202">
        <f t="shared" si="56"/>
        <v>0</v>
      </c>
    </row>
    <row r="218" spans="2:33" s="126" customFormat="1" ht="15" hidden="1" customHeight="1" x14ac:dyDescent="0.2">
      <c r="B218" s="195"/>
      <c r="C218" s="195"/>
      <c r="D218" s="198"/>
      <c r="E218" s="197"/>
      <c r="F218" s="215"/>
      <c r="G218" s="219"/>
      <c r="H218" s="198"/>
      <c r="I218" s="198"/>
      <c r="J218" s="198"/>
      <c r="K218" s="198"/>
      <c r="L218" s="198"/>
      <c r="M218" s="216"/>
      <c r="N218" s="216"/>
      <c r="O218" s="216"/>
      <c r="P218" s="216"/>
      <c r="Q218" s="216"/>
      <c r="R218" s="216"/>
      <c r="S218" s="216"/>
      <c r="T218" s="217">
        <f t="shared" si="43"/>
        <v>0</v>
      </c>
      <c r="U218" s="218" t="e">
        <f t="shared" si="44"/>
        <v>#DIV/0!</v>
      </c>
      <c r="V218" s="200">
        <f t="shared" si="45"/>
        <v>0</v>
      </c>
      <c r="W218" s="200">
        <f t="shared" si="46"/>
        <v>0</v>
      </c>
      <c r="X218" s="200">
        <f t="shared" si="47"/>
        <v>0</v>
      </c>
      <c r="Y218" s="200">
        <f t="shared" si="48"/>
        <v>0</v>
      </c>
      <c r="Z218" s="200">
        <f t="shared" si="49"/>
        <v>0</v>
      </c>
      <c r="AA218" s="200">
        <f t="shared" si="50"/>
        <v>0</v>
      </c>
      <c r="AB218" s="200">
        <f t="shared" si="51"/>
        <v>0</v>
      </c>
      <c r="AC218" s="200">
        <f t="shared" si="52"/>
        <v>0</v>
      </c>
      <c r="AD218" s="200">
        <f t="shared" si="53"/>
        <v>0</v>
      </c>
      <c r="AE218" s="201">
        <f t="shared" si="54"/>
        <v>0</v>
      </c>
      <c r="AF218" s="202">
        <f t="shared" si="55"/>
        <v>0</v>
      </c>
      <c r="AG218" s="202">
        <f t="shared" si="56"/>
        <v>0</v>
      </c>
    </row>
    <row r="219" spans="2:33" s="126" customFormat="1" ht="15" hidden="1" customHeight="1" x14ac:dyDescent="0.2">
      <c r="B219" s="195"/>
      <c r="C219" s="195"/>
      <c r="D219" s="198"/>
      <c r="E219" s="197"/>
      <c r="F219" s="215"/>
      <c r="G219" s="219"/>
      <c r="H219" s="198"/>
      <c r="I219" s="198"/>
      <c r="J219" s="198"/>
      <c r="K219" s="198"/>
      <c r="L219" s="198"/>
      <c r="M219" s="216"/>
      <c r="N219" s="216"/>
      <c r="O219" s="216"/>
      <c r="P219" s="216"/>
      <c r="Q219" s="216"/>
      <c r="R219" s="216"/>
      <c r="S219" s="216"/>
      <c r="T219" s="217">
        <f t="shared" si="43"/>
        <v>0</v>
      </c>
      <c r="U219" s="218" t="e">
        <f t="shared" si="44"/>
        <v>#DIV/0!</v>
      </c>
      <c r="V219" s="200">
        <f t="shared" si="45"/>
        <v>0</v>
      </c>
      <c r="W219" s="200">
        <f t="shared" si="46"/>
        <v>0</v>
      </c>
      <c r="X219" s="200">
        <f t="shared" si="47"/>
        <v>0</v>
      </c>
      <c r="Y219" s="200">
        <f t="shared" si="48"/>
        <v>0</v>
      </c>
      <c r="Z219" s="200">
        <f t="shared" si="49"/>
        <v>0</v>
      </c>
      <c r="AA219" s="200">
        <f t="shared" si="50"/>
        <v>0</v>
      </c>
      <c r="AB219" s="200">
        <f t="shared" si="51"/>
        <v>0</v>
      </c>
      <c r="AC219" s="200">
        <f t="shared" si="52"/>
        <v>0</v>
      </c>
      <c r="AD219" s="200">
        <f t="shared" si="53"/>
        <v>0</v>
      </c>
      <c r="AE219" s="201">
        <f t="shared" si="54"/>
        <v>0</v>
      </c>
      <c r="AF219" s="202">
        <f t="shared" si="55"/>
        <v>0</v>
      </c>
      <c r="AG219" s="202">
        <f t="shared" si="56"/>
        <v>0</v>
      </c>
    </row>
    <row r="220" spans="2:33" s="126" customFormat="1" ht="15" hidden="1" customHeight="1" x14ac:dyDescent="0.2">
      <c r="B220" s="195"/>
      <c r="C220" s="195"/>
      <c r="D220" s="198"/>
      <c r="E220" s="197"/>
      <c r="F220" s="215"/>
      <c r="G220" s="219"/>
      <c r="H220" s="198"/>
      <c r="I220" s="198"/>
      <c r="J220" s="198"/>
      <c r="K220" s="198"/>
      <c r="L220" s="198"/>
      <c r="M220" s="216"/>
      <c r="N220" s="216"/>
      <c r="O220" s="216"/>
      <c r="P220" s="216"/>
      <c r="Q220" s="216"/>
      <c r="R220" s="216"/>
      <c r="S220" s="216"/>
      <c r="T220" s="217">
        <f t="shared" si="43"/>
        <v>0</v>
      </c>
      <c r="U220" s="218" t="e">
        <f t="shared" si="44"/>
        <v>#DIV/0!</v>
      </c>
      <c r="V220" s="200">
        <f t="shared" si="45"/>
        <v>0</v>
      </c>
      <c r="W220" s="200">
        <f t="shared" si="46"/>
        <v>0</v>
      </c>
      <c r="X220" s="200">
        <f t="shared" si="47"/>
        <v>0</v>
      </c>
      <c r="Y220" s="200">
        <f t="shared" si="48"/>
        <v>0</v>
      </c>
      <c r="Z220" s="200">
        <f t="shared" si="49"/>
        <v>0</v>
      </c>
      <c r="AA220" s="200">
        <f t="shared" si="50"/>
        <v>0</v>
      </c>
      <c r="AB220" s="200">
        <f t="shared" si="51"/>
        <v>0</v>
      </c>
      <c r="AC220" s="200">
        <f t="shared" si="52"/>
        <v>0</v>
      </c>
      <c r="AD220" s="200">
        <f t="shared" si="53"/>
        <v>0</v>
      </c>
      <c r="AE220" s="201">
        <f t="shared" si="54"/>
        <v>0</v>
      </c>
      <c r="AF220" s="202">
        <f t="shared" si="55"/>
        <v>0</v>
      </c>
      <c r="AG220" s="202">
        <f t="shared" si="56"/>
        <v>0</v>
      </c>
    </row>
    <row r="221" spans="2:33" s="126" customFormat="1" ht="15" hidden="1" customHeight="1" x14ac:dyDescent="0.2">
      <c r="B221" s="195"/>
      <c r="C221" s="195"/>
      <c r="D221" s="198"/>
      <c r="E221" s="197"/>
      <c r="F221" s="215"/>
      <c r="G221" s="219"/>
      <c r="H221" s="198"/>
      <c r="I221" s="198"/>
      <c r="J221" s="198"/>
      <c r="K221" s="198"/>
      <c r="L221" s="198"/>
      <c r="M221" s="216"/>
      <c r="N221" s="216"/>
      <c r="O221" s="216"/>
      <c r="P221" s="216"/>
      <c r="Q221" s="216"/>
      <c r="R221" s="216"/>
      <c r="S221" s="216"/>
      <c r="T221" s="217">
        <f t="shared" si="43"/>
        <v>0</v>
      </c>
      <c r="U221" s="218" t="e">
        <f t="shared" si="44"/>
        <v>#DIV/0!</v>
      </c>
      <c r="V221" s="200">
        <f t="shared" si="45"/>
        <v>0</v>
      </c>
      <c r="W221" s="200">
        <f t="shared" si="46"/>
        <v>0</v>
      </c>
      <c r="X221" s="200">
        <f t="shared" si="47"/>
        <v>0</v>
      </c>
      <c r="Y221" s="200">
        <f t="shared" si="48"/>
        <v>0</v>
      </c>
      <c r="Z221" s="200">
        <f t="shared" si="49"/>
        <v>0</v>
      </c>
      <c r="AA221" s="200">
        <f t="shared" si="50"/>
        <v>0</v>
      </c>
      <c r="AB221" s="200">
        <f t="shared" si="51"/>
        <v>0</v>
      </c>
      <c r="AC221" s="200">
        <f t="shared" si="52"/>
        <v>0</v>
      </c>
      <c r="AD221" s="200">
        <f t="shared" si="53"/>
        <v>0</v>
      </c>
      <c r="AE221" s="201">
        <f t="shared" si="54"/>
        <v>0</v>
      </c>
      <c r="AF221" s="202">
        <f t="shared" si="55"/>
        <v>0</v>
      </c>
      <c r="AG221" s="202">
        <f t="shared" si="56"/>
        <v>0</v>
      </c>
    </row>
    <row r="222" spans="2:33" s="126" customFormat="1" ht="15" hidden="1" customHeight="1" x14ac:dyDescent="0.2">
      <c r="B222" s="195"/>
      <c r="C222" s="195"/>
      <c r="D222" s="198"/>
      <c r="E222" s="197"/>
      <c r="F222" s="215"/>
      <c r="G222" s="219"/>
      <c r="H222" s="198"/>
      <c r="I222" s="198"/>
      <c r="J222" s="198"/>
      <c r="K222" s="198"/>
      <c r="L222" s="198"/>
      <c r="M222" s="216"/>
      <c r="N222" s="216"/>
      <c r="O222" s="216"/>
      <c r="P222" s="216"/>
      <c r="Q222" s="216"/>
      <c r="R222" s="216"/>
      <c r="S222" s="216"/>
      <c r="T222" s="217">
        <f t="shared" si="43"/>
        <v>0</v>
      </c>
      <c r="U222" s="218" t="e">
        <f t="shared" si="44"/>
        <v>#DIV/0!</v>
      </c>
      <c r="V222" s="200">
        <f t="shared" si="45"/>
        <v>0</v>
      </c>
      <c r="W222" s="200">
        <f t="shared" si="46"/>
        <v>0</v>
      </c>
      <c r="X222" s="200">
        <f t="shared" si="47"/>
        <v>0</v>
      </c>
      <c r="Y222" s="200">
        <f t="shared" si="48"/>
        <v>0</v>
      </c>
      <c r="Z222" s="200">
        <f t="shared" si="49"/>
        <v>0</v>
      </c>
      <c r="AA222" s="200">
        <f t="shared" si="50"/>
        <v>0</v>
      </c>
      <c r="AB222" s="200">
        <f t="shared" si="51"/>
        <v>0</v>
      </c>
      <c r="AC222" s="200">
        <f t="shared" si="52"/>
        <v>0</v>
      </c>
      <c r="AD222" s="200">
        <f t="shared" si="53"/>
        <v>0</v>
      </c>
      <c r="AE222" s="201">
        <f t="shared" si="54"/>
        <v>0</v>
      </c>
      <c r="AF222" s="202">
        <f t="shared" si="55"/>
        <v>0</v>
      </c>
      <c r="AG222" s="202">
        <f t="shared" si="56"/>
        <v>0</v>
      </c>
    </row>
    <row r="223" spans="2:33" s="126" customFormat="1" ht="15" hidden="1" customHeight="1" x14ac:dyDescent="0.2">
      <c r="B223" s="195"/>
      <c r="C223" s="195"/>
      <c r="D223" s="198"/>
      <c r="E223" s="197"/>
      <c r="F223" s="215"/>
      <c r="G223" s="219"/>
      <c r="H223" s="198"/>
      <c r="I223" s="198"/>
      <c r="J223" s="198"/>
      <c r="K223" s="198"/>
      <c r="L223" s="198"/>
      <c r="M223" s="216"/>
      <c r="N223" s="216"/>
      <c r="O223" s="216"/>
      <c r="P223" s="216"/>
      <c r="Q223" s="216"/>
      <c r="R223" s="216"/>
      <c r="S223" s="216"/>
      <c r="T223" s="217">
        <f t="shared" si="43"/>
        <v>0</v>
      </c>
      <c r="U223" s="218" t="e">
        <f t="shared" si="44"/>
        <v>#DIV/0!</v>
      </c>
      <c r="V223" s="200">
        <f t="shared" si="45"/>
        <v>0</v>
      </c>
      <c r="W223" s="200">
        <f t="shared" si="46"/>
        <v>0</v>
      </c>
      <c r="X223" s="200">
        <f t="shared" si="47"/>
        <v>0</v>
      </c>
      <c r="Y223" s="200">
        <f t="shared" si="48"/>
        <v>0</v>
      </c>
      <c r="Z223" s="200">
        <f t="shared" si="49"/>
        <v>0</v>
      </c>
      <c r="AA223" s="200">
        <f t="shared" si="50"/>
        <v>0</v>
      </c>
      <c r="AB223" s="200">
        <f t="shared" si="51"/>
        <v>0</v>
      </c>
      <c r="AC223" s="200">
        <f t="shared" si="52"/>
        <v>0</v>
      </c>
      <c r="AD223" s="200">
        <f t="shared" si="53"/>
        <v>0</v>
      </c>
      <c r="AE223" s="201">
        <f t="shared" si="54"/>
        <v>0</v>
      </c>
      <c r="AF223" s="202">
        <f t="shared" si="55"/>
        <v>0</v>
      </c>
      <c r="AG223" s="202">
        <f t="shared" si="56"/>
        <v>0</v>
      </c>
    </row>
    <row r="224" spans="2:33" s="126" customFormat="1" ht="15" hidden="1" customHeight="1" x14ac:dyDescent="0.2">
      <c r="B224" s="195"/>
      <c r="C224" s="195"/>
      <c r="D224" s="198"/>
      <c r="E224" s="197"/>
      <c r="F224" s="215"/>
      <c r="G224" s="219"/>
      <c r="H224" s="198"/>
      <c r="I224" s="198"/>
      <c r="J224" s="198"/>
      <c r="K224" s="198"/>
      <c r="L224" s="198"/>
      <c r="M224" s="216"/>
      <c r="N224" s="216"/>
      <c r="O224" s="216"/>
      <c r="P224" s="216"/>
      <c r="Q224" s="216"/>
      <c r="R224" s="216"/>
      <c r="S224" s="216"/>
      <c r="T224" s="217">
        <f t="shared" si="43"/>
        <v>0</v>
      </c>
      <c r="U224" s="218" t="e">
        <f t="shared" si="44"/>
        <v>#DIV/0!</v>
      </c>
      <c r="V224" s="200">
        <f t="shared" si="45"/>
        <v>0</v>
      </c>
      <c r="W224" s="200">
        <f t="shared" si="46"/>
        <v>0</v>
      </c>
      <c r="X224" s="200">
        <f t="shared" si="47"/>
        <v>0</v>
      </c>
      <c r="Y224" s="200">
        <f t="shared" si="48"/>
        <v>0</v>
      </c>
      <c r="Z224" s="200">
        <f t="shared" si="49"/>
        <v>0</v>
      </c>
      <c r="AA224" s="200">
        <f t="shared" si="50"/>
        <v>0</v>
      </c>
      <c r="AB224" s="200">
        <f t="shared" si="51"/>
        <v>0</v>
      </c>
      <c r="AC224" s="200">
        <f t="shared" si="52"/>
        <v>0</v>
      </c>
      <c r="AD224" s="200">
        <f t="shared" si="53"/>
        <v>0</v>
      </c>
      <c r="AE224" s="201">
        <f t="shared" si="54"/>
        <v>0</v>
      </c>
      <c r="AF224" s="202">
        <f t="shared" si="55"/>
        <v>0</v>
      </c>
      <c r="AG224" s="202">
        <f t="shared" si="56"/>
        <v>0</v>
      </c>
    </row>
    <row r="225" spans="1:33" s="126" customFormat="1" ht="15" hidden="1" customHeight="1" x14ac:dyDescent="0.2">
      <c r="B225" s="195"/>
      <c r="C225" s="195"/>
      <c r="D225" s="198"/>
      <c r="E225" s="197"/>
      <c r="F225" s="215"/>
      <c r="G225" s="219"/>
      <c r="H225" s="198"/>
      <c r="I225" s="198"/>
      <c r="J225" s="198"/>
      <c r="K225" s="198"/>
      <c r="L225" s="198"/>
      <c r="M225" s="216"/>
      <c r="N225" s="216"/>
      <c r="O225" s="216"/>
      <c r="P225" s="216"/>
      <c r="Q225" s="216"/>
      <c r="R225" s="216"/>
      <c r="S225" s="216"/>
      <c r="T225" s="217">
        <f t="shared" si="43"/>
        <v>0</v>
      </c>
      <c r="U225" s="218" t="e">
        <f t="shared" si="44"/>
        <v>#DIV/0!</v>
      </c>
      <c r="V225" s="200">
        <f t="shared" si="45"/>
        <v>0</v>
      </c>
      <c r="W225" s="200">
        <f t="shared" si="46"/>
        <v>0</v>
      </c>
      <c r="X225" s="200">
        <f t="shared" si="47"/>
        <v>0</v>
      </c>
      <c r="Y225" s="200">
        <f t="shared" si="48"/>
        <v>0</v>
      </c>
      <c r="Z225" s="200">
        <f t="shared" si="49"/>
        <v>0</v>
      </c>
      <c r="AA225" s="200">
        <f t="shared" si="50"/>
        <v>0</v>
      </c>
      <c r="AB225" s="200">
        <f t="shared" si="51"/>
        <v>0</v>
      </c>
      <c r="AC225" s="200">
        <f t="shared" si="52"/>
        <v>0</v>
      </c>
      <c r="AD225" s="200">
        <f t="shared" si="53"/>
        <v>0</v>
      </c>
      <c r="AE225" s="201">
        <f t="shared" si="54"/>
        <v>0</v>
      </c>
      <c r="AF225" s="202">
        <f t="shared" si="55"/>
        <v>0</v>
      </c>
      <c r="AG225" s="202">
        <f t="shared" si="56"/>
        <v>0</v>
      </c>
    </row>
    <row r="226" spans="1:33" s="126" customFormat="1" ht="15" hidden="1" customHeight="1" x14ac:dyDescent="0.2">
      <c r="B226" s="195"/>
      <c r="C226" s="195"/>
      <c r="D226" s="198"/>
      <c r="E226" s="197"/>
      <c r="F226" s="215"/>
      <c r="G226" s="219"/>
      <c r="H226" s="198"/>
      <c r="I226" s="198"/>
      <c r="J226" s="198"/>
      <c r="K226" s="198"/>
      <c r="L226" s="198"/>
      <c r="M226" s="216"/>
      <c r="N226" s="216"/>
      <c r="O226" s="216"/>
      <c r="P226" s="216"/>
      <c r="Q226" s="216"/>
      <c r="R226" s="216"/>
      <c r="S226" s="216"/>
      <c r="T226" s="217">
        <f t="shared" si="43"/>
        <v>0</v>
      </c>
      <c r="U226" s="218" t="e">
        <f t="shared" si="44"/>
        <v>#DIV/0!</v>
      </c>
      <c r="V226" s="200">
        <f t="shared" si="45"/>
        <v>0</v>
      </c>
      <c r="W226" s="200">
        <f t="shared" si="46"/>
        <v>0</v>
      </c>
      <c r="X226" s="200">
        <f t="shared" si="47"/>
        <v>0</v>
      </c>
      <c r="Y226" s="200">
        <f t="shared" si="48"/>
        <v>0</v>
      </c>
      <c r="Z226" s="200">
        <f t="shared" si="49"/>
        <v>0</v>
      </c>
      <c r="AA226" s="200">
        <f t="shared" si="50"/>
        <v>0</v>
      </c>
      <c r="AB226" s="200">
        <f t="shared" si="51"/>
        <v>0</v>
      </c>
      <c r="AC226" s="200">
        <f t="shared" si="52"/>
        <v>0</v>
      </c>
      <c r="AD226" s="200">
        <f t="shared" si="53"/>
        <v>0</v>
      </c>
      <c r="AE226" s="201">
        <f t="shared" si="54"/>
        <v>0</v>
      </c>
      <c r="AF226" s="202">
        <f t="shared" si="55"/>
        <v>0</v>
      </c>
      <c r="AG226" s="202">
        <f t="shared" si="56"/>
        <v>0</v>
      </c>
    </row>
    <row r="227" spans="1:33" s="126" customFormat="1" ht="15" hidden="1" customHeight="1" x14ac:dyDescent="0.2">
      <c r="A227" s="126" t="s">
        <v>113</v>
      </c>
      <c r="B227" s="195"/>
      <c r="C227" s="195"/>
      <c r="D227" s="198"/>
      <c r="E227" s="197"/>
      <c r="F227" s="215"/>
      <c r="G227" s="219"/>
      <c r="H227" s="198"/>
      <c r="I227" s="198"/>
      <c r="J227" s="198"/>
      <c r="K227" s="198"/>
      <c r="L227" s="198"/>
      <c r="M227" s="216"/>
      <c r="N227" s="216"/>
      <c r="O227" s="216"/>
      <c r="P227" s="216"/>
      <c r="Q227" s="216"/>
      <c r="R227" s="216"/>
      <c r="S227" s="216"/>
      <c r="T227" s="217">
        <f t="shared" si="43"/>
        <v>0</v>
      </c>
      <c r="U227" s="218" t="e">
        <f t="shared" si="44"/>
        <v>#DIV/0!</v>
      </c>
      <c r="V227" s="200">
        <f t="shared" si="45"/>
        <v>0</v>
      </c>
      <c r="W227" s="200">
        <f t="shared" si="46"/>
        <v>0</v>
      </c>
      <c r="X227" s="200">
        <f t="shared" si="47"/>
        <v>0</v>
      </c>
      <c r="Y227" s="200">
        <f t="shared" si="48"/>
        <v>0</v>
      </c>
      <c r="Z227" s="200">
        <f t="shared" si="49"/>
        <v>0</v>
      </c>
      <c r="AA227" s="200">
        <f t="shared" si="50"/>
        <v>0</v>
      </c>
      <c r="AB227" s="200">
        <f t="shared" si="51"/>
        <v>0</v>
      </c>
      <c r="AC227" s="200">
        <f t="shared" si="52"/>
        <v>0</v>
      </c>
      <c r="AD227" s="200">
        <f t="shared" si="53"/>
        <v>0</v>
      </c>
      <c r="AE227" s="201">
        <f t="shared" si="54"/>
        <v>0</v>
      </c>
      <c r="AF227" s="202">
        <f t="shared" si="55"/>
        <v>0</v>
      </c>
      <c r="AG227" s="202">
        <f t="shared" si="56"/>
        <v>0</v>
      </c>
    </row>
    <row r="228" spans="1:33" s="126" customFormat="1" ht="15" hidden="1" customHeight="1" x14ac:dyDescent="0.2">
      <c r="B228" s="195"/>
      <c r="C228" s="195"/>
      <c r="D228" s="198"/>
      <c r="E228" s="197"/>
      <c r="F228" s="215"/>
      <c r="G228" s="219"/>
      <c r="H228" s="198"/>
      <c r="I228" s="198"/>
      <c r="J228" s="198"/>
      <c r="K228" s="198"/>
      <c r="L228" s="198"/>
      <c r="M228" s="216"/>
      <c r="N228" s="216"/>
      <c r="O228" s="216"/>
      <c r="P228" s="216"/>
      <c r="Q228" s="216"/>
      <c r="R228" s="216"/>
      <c r="S228" s="216"/>
      <c r="T228" s="217">
        <f t="shared" si="43"/>
        <v>0</v>
      </c>
      <c r="U228" s="218" t="e">
        <f t="shared" si="44"/>
        <v>#DIV/0!</v>
      </c>
      <c r="V228" s="200">
        <f t="shared" si="45"/>
        <v>0</v>
      </c>
      <c r="W228" s="200">
        <f t="shared" si="46"/>
        <v>0</v>
      </c>
      <c r="X228" s="200">
        <f t="shared" si="47"/>
        <v>0</v>
      </c>
      <c r="Y228" s="200">
        <f t="shared" si="48"/>
        <v>0</v>
      </c>
      <c r="Z228" s="200">
        <f t="shared" si="49"/>
        <v>0</v>
      </c>
      <c r="AA228" s="200">
        <f t="shared" si="50"/>
        <v>0</v>
      </c>
      <c r="AB228" s="200">
        <f t="shared" si="51"/>
        <v>0</v>
      </c>
      <c r="AC228" s="200">
        <f t="shared" si="52"/>
        <v>0</v>
      </c>
      <c r="AD228" s="200">
        <f t="shared" si="53"/>
        <v>0</v>
      </c>
      <c r="AE228" s="201">
        <f t="shared" si="54"/>
        <v>0</v>
      </c>
      <c r="AF228" s="202">
        <f t="shared" si="55"/>
        <v>0</v>
      </c>
      <c r="AG228" s="202">
        <f t="shared" si="56"/>
        <v>0</v>
      </c>
    </row>
    <row r="229" spans="1:33" s="126" customFormat="1" ht="15" hidden="1" customHeight="1" x14ac:dyDescent="0.2">
      <c r="B229" s="195"/>
      <c r="C229" s="195"/>
      <c r="D229" s="198"/>
      <c r="E229" s="197"/>
      <c r="F229" s="215"/>
      <c r="G229" s="219"/>
      <c r="H229" s="198"/>
      <c r="I229" s="198"/>
      <c r="J229" s="198"/>
      <c r="K229" s="198"/>
      <c r="L229" s="198"/>
      <c r="M229" s="216"/>
      <c r="N229" s="216"/>
      <c r="O229" s="216"/>
      <c r="P229" s="216"/>
      <c r="Q229" s="216"/>
      <c r="R229" s="216"/>
      <c r="S229" s="216"/>
      <c r="T229" s="217">
        <f t="shared" si="43"/>
        <v>0</v>
      </c>
      <c r="U229" s="218" t="e">
        <f t="shared" si="44"/>
        <v>#DIV/0!</v>
      </c>
      <c r="V229" s="200">
        <f t="shared" si="45"/>
        <v>0</v>
      </c>
      <c r="W229" s="200">
        <f t="shared" si="46"/>
        <v>0</v>
      </c>
      <c r="X229" s="200">
        <f t="shared" si="47"/>
        <v>0</v>
      </c>
      <c r="Y229" s="200">
        <f t="shared" si="48"/>
        <v>0</v>
      </c>
      <c r="Z229" s="200">
        <f t="shared" si="49"/>
        <v>0</v>
      </c>
      <c r="AA229" s="200">
        <f t="shared" si="50"/>
        <v>0</v>
      </c>
      <c r="AB229" s="200">
        <f t="shared" si="51"/>
        <v>0</v>
      </c>
      <c r="AC229" s="200">
        <f t="shared" si="52"/>
        <v>0</v>
      </c>
      <c r="AD229" s="200">
        <f t="shared" si="53"/>
        <v>0</v>
      </c>
      <c r="AE229" s="201">
        <f t="shared" si="54"/>
        <v>0</v>
      </c>
      <c r="AF229" s="202">
        <f t="shared" si="55"/>
        <v>0</v>
      </c>
      <c r="AG229" s="202">
        <f t="shared" si="56"/>
        <v>0</v>
      </c>
    </row>
    <row r="230" spans="1:33" s="126" customFormat="1" ht="15" hidden="1" customHeight="1" x14ac:dyDescent="0.2">
      <c r="B230" s="195"/>
      <c r="C230" s="195"/>
      <c r="D230" s="198"/>
      <c r="E230" s="197"/>
      <c r="F230" s="215"/>
      <c r="G230" s="219"/>
      <c r="H230" s="198"/>
      <c r="I230" s="198"/>
      <c r="J230" s="198"/>
      <c r="K230" s="198"/>
      <c r="L230" s="198"/>
      <c r="M230" s="216"/>
      <c r="N230" s="216"/>
      <c r="O230" s="216"/>
      <c r="P230" s="216"/>
      <c r="Q230" s="216"/>
      <c r="R230" s="216"/>
      <c r="S230" s="216"/>
      <c r="T230" s="217">
        <f t="shared" si="43"/>
        <v>0</v>
      </c>
      <c r="U230" s="218" t="e">
        <f t="shared" si="44"/>
        <v>#DIV/0!</v>
      </c>
      <c r="V230" s="200">
        <f t="shared" si="45"/>
        <v>0</v>
      </c>
      <c r="W230" s="200">
        <f t="shared" si="46"/>
        <v>0</v>
      </c>
      <c r="X230" s="200">
        <f t="shared" si="47"/>
        <v>0</v>
      </c>
      <c r="Y230" s="200">
        <f t="shared" si="48"/>
        <v>0</v>
      </c>
      <c r="Z230" s="200">
        <f t="shared" si="49"/>
        <v>0</v>
      </c>
      <c r="AA230" s="200">
        <f t="shared" si="50"/>
        <v>0</v>
      </c>
      <c r="AB230" s="200">
        <f t="shared" si="51"/>
        <v>0</v>
      </c>
      <c r="AC230" s="200">
        <f t="shared" si="52"/>
        <v>0</v>
      </c>
      <c r="AD230" s="200">
        <f t="shared" si="53"/>
        <v>0</v>
      </c>
      <c r="AE230" s="201">
        <f t="shared" si="54"/>
        <v>0</v>
      </c>
      <c r="AF230" s="202">
        <f t="shared" si="55"/>
        <v>0</v>
      </c>
      <c r="AG230" s="202">
        <f t="shared" si="56"/>
        <v>0</v>
      </c>
    </row>
    <row r="231" spans="1:33" s="126" customFormat="1" ht="15" hidden="1" customHeight="1" x14ac:dyDescent="0.2">
      <c r="B231" s="195"/>
      <c r="C231" s="195"/>
      <c r="D231" s="198"/>
      <c r="E231" s="197"/>
      <c r="F231" s="215"/>
      <c r="G231" s="219"/>
      <c r="H231" s="198"/>
      <c r="I231" s="198"/>
      <c r="J231" s="198"/>
      <c r="K231" s="198"/>
      <c r="L231" s="198"/>
      <c r="M231" s="216"/>
      <c r="N231" s="216"/>
      <c r="O231" s="216"/>
      <c r="P231" s="216"/>
      <c r="Q231" s="216"/>
      <c r="R231" s="216"/>
      <c r="S231" s="216"/>
      <c r="T231" s="217">
        <f t="shared" si="43"/>
        <v>0</v>
      </c>
      <c r="U231" s="218" t="e">
        <f t="shared" si="44"/>
        <v>#DIV/0!</v>
      </c>
      <c r="V231" s="200">
        <f t="shared" si="45"/>
        <v>0</v>
      </c>
      <c r="W231" s="200">
        <f t="shared" si="46"/>
        <v>0</v>
      </c>
      <c r="X231" s="200">
        <f t="shared" si="47"/>
        <v>0</v>
      </c>
      <c r="Y231" s="200">
        <f t="shared" si="48"/>
        <v>0</v>
      </c>
      <c r="Z231" s="200">
        <f t="shared" si="49"/>
        <v>0</v>
      </c>
      <c r="AA231" s="200">
        <f t="shared" si="50"/>
        <v>0</v>
      </c>
      <c r="AB231" s="200">
        <f t="shared" si="51"/>
        <v>0</v>
      </c>
      <c r="AC231" s="200">
        <f t="shared" si="52"/>
        <v>0</v>
      </c>
      <c r="AD231" s="200">
        <f t="shared" si="53"/>
        <v>0</v>
      </c>
      <c r="AE231" s="201">
        <f t="shared" si="54"/>
        <v>0</v>
      </c>
      <c r="AF231" s="202">
        <f t="shared" si="55"/>
        <v>0</v>
      </c>
      <c r="AG231" s="202">
        <f t="shared" si="56"/>
        <v>0</v>
      </c>
    </row>
    <row r="232" spans="1:33" s="126" customFormat="1" ht="15" hidden="1" customHeight="1" x14ac:dyDescent="0.2">
      <c r="B232" s="195"/>
      <c r="C232" s="195"/>
      <c r="D232" s="198"/>
      <c r="E232" s="197"/>
      <c r="F232" s="215"/>
      <c r="G232" s="219"/>
      <c r="H232" s="198"/>
      <c r="I232" s="198"/>
      <c r="J232" s="198"/>
      <c r="K232" s="198"/>
      <c r="L232" s="198"/>
      <c r="M232" s="216"/>
      <c r="N232" s="216"/>
      <c r="O232" s="216"/>
      <c r="P232" s="216"/>
      <c r="Q232" s="216"/>
      <c r="R232" s="216"/>
      <c r="S232" s="216"/>
      <c r="T232" s="217">
        <f t="shared" si="43"/>
        <v>0</v>
      </c>
      <c r="U232" s="218" t="e">
        <f t="shared" si="44"/>
        <v>#DIV/0!</v>
      </c>
      <c r="V232" s="200">
        <f t="shared" si="45"/>
        <v>0</v>
      </c>
      <c r="W232" s="200">
        <f t="shared" si="46"/>
        <v>0</v>
      </c>
      <c r="X232" s="200">
        <f t="shared" si="47"/>
        <v>0</v>
      </c>
      <c r="Y232" s="200">
        <f t="shared" si="48"/>
        <v>0</v>
      </c>
      <c r="Z232" s="200">
        <f t="shared" si="49"/>
        <v>0</v>
      </c>
      <c r="AA232" s="200">
        <f t="shared" si="50"/>
        <v>0</v>
      </c>
      <c r="AB232" s="200">
        <f t="shared" si="51"/>
        <v>0</v>
      </c>
      <c r="AC232" s="200">
        <f t="shared" si="52"/>
        <v>0</v>
      </c>
      <c r="AD232" s="200">
        <f t="shared" si="53"/>
        <v>0</v>
      </c>
      <c r="AE232" s="201">
        <f t="shared" si="54"/>
        <v>0</v>
      </c>
      <c r="AF232" s="202">
        <f t="shared" si="55"/>
        <v>0</v>
      </c>
      <c r="AG232" s="202">
        <f t="shared" si="56"/>
        <v>0</v>
      </c>
    </row>
    <row r="233" spans="1:33" s="126" customFormat="1" ht="15" hidden="1" customHeight="1" x14ac:dyDescent="0.2">
      <c r="B233" s="195"/>
      <c r="C233" s="195"/>
      <c r="D233" s="198"/>
      <c r="E233" s="197"/>
      <c r="F233" s="215"/>
      <c r="G233" s="219"/>
      <c r="H233" s="198"/>
      <c r="I233" s="198"/>
      <c r="J233" s="198"/>
      <c r="K233" s="198"/>
      <c r="L233" s="198"/>
      <c r="M233" s="216"/>
      <c r="N233" s="216"/>
      <c r="O233" s="216"/>
      <c r="P233" s="216"/>
      <c r="Q233" s="216"/>
      <c r="R233" s="216"/>
      <c r="S233" s="216"/>
      <c r="T233" s="217">
        <f t="shared" si="43"/>
        <v>0</v>
      </c>
      <c r="U233" s="218" t="e">
        <f t="shared" si="44"/>
        <v>#DIV/0!</v>
      </c>
      <c r="V233" s="200">
        <f t="shared" si="45"/>
        <v>0</v>
      </c>
      <c r="W233" s="200">
        <f t="shared" si="46"/>
        <v>0</v>
      </c>
      <c r="X233" s="200">
        <f t="shared" si="47"/>
        <v>0</v>
      </c>
      <c r="Y233" s="200">
        <f t="shared" si="48"/>
        <v>0</v>
      </c>
      <c r="Z233" s="200">
        <f t="shared" si="49"/>
        <v>0</v>
      </c>
      <c r="AA233" s="200">
        <f t="shared" si="50"/>
        <v>0</v>
      </c>
      <c r="AB233" s="200">
        <f t="shared" si="51"/>
        <v>0</v>
      </c>
      <c r="AC233" s="200">
        <f t="shared" si="52"/>
        <v>0</v>
      </c>
      <c r="AD233" s="200">
        <f t="shared" si="53"/>
        <v>0</v>
      </c>
      <c r="AE233" s="201">
        <f t="shared" si="54"/>
        <v>0</v>
      </c>
      <c r="AF233" s="202">
        <f t="shared" si="55"/>
        <v>0</v>
      </c>
      <c r="AG233" s="202">
        <f t="shared" si="56"/>
        <v>0</v>
      </c>
    </row>
    <row r="234" spans="1:33" s="126" customFormat="1" ht="15" customHeight="1" x14ac:dyDescent="0.2">
      <c r="B234" s="195"/>
      <c r="C234" s="195"/>
      <c r="D234" s="198"/>
      <c r="E234" s="197"/>
      <c r="F234" s="215"/>
      <c r="G234" s="219"/>
      <c r="H234" s="198"/>
      <c r="I234" s="198"/>
      <c r="J234" s="198"/>
      <c r="K234" s="198"/>
      <c r="L234" s="198"/>
      <c r="M234" s="216"/>
      <c r="N234" s="216"/>
      <c r="O234" s="216"/>
      <c r="P234" s="216"/>
      <c r="Q234" s="216"/>
      <c r="R234" s="216"/>
      <c r="S234" s="216"/>
      <c r="T234" s="217">
        <f t="shared" si="43"/>
        <v>0</v>
      </c>
      <c r="U234" s="218" t="e">
        <f t="shared" si="44"/>
        <v>#DIV/0!</v>
      </c>
      <c r="V234" s="200">
        <f t="shared" si="45"/>
        <v>0</v>
      </c>
      <c r="W234" s="200">
        <f t="shared" si="46"/>
        <v>0</v>
      </c>
      <c r="X234" s="200">
        <f t="shared" si="47"/>
        <v>0</v>
      </c>
      <c r="Y234" s="200">
        <f t="shared" si="48"/>
        <v>0</v>
      </c>
      <c r="Z234" s="200">
        <f t="shared" si="49"/>
        <v>0</v>
      </c>
      <c r="AA234" s="200">
        <f t="shared" si="50"/>
        <v>0</v>
      </c>
      <c r="AB234" s="200">
        <f t="shared" si="51"/>
        <v>0</v>
      </c>
      <c r="AC234" s="200">
        <f t="shared" si="52"/>
        <v>0</v>
      </c>
      <c r="AD234" s="200">
        <f t="shared" si="53"/>
        <v>0</v>
      </c>
      <c r="AE234" s="201">
        <f t="shared" si="54"/>
        <v>0</v>
      </c>
      <c r="AF234" s="202">
        <f t="shared" si="55"/>
        <v>0</v>
      </c>
      <c r="AG234" s="202">
        <f t="shared" si="56"/>
        <v>0</v>
      </c>
    </row>
  </sheetData>
  <mergeCells count="33">
    <mergeCell ref="B1:Z1"/>
    <mergeCell ref="F7:F11"/>
    <mergeCell ref="M8:S8"/>
    <mergeCell ref="AF2:AG4"/>
    <mergeCell ref="B6:D6"/>
    <mergeCell ref="H6:T6"/>
    <mergeCell ref="V6:AG6"/>
    <mergeCell ref="B2:AE4"/>
    <mergeCell ref="B7:B11"/>
    <mergeCell ref="C7:C11"/>
    <mergeCell ref="D7:D11"/>
    <mergeCell ref="M7:S7"/>
    <mergeCell ref="H7:I9"/>
    <mergeCell ref="J7:K9"/>
    <mergeCell ref="M9:M10"/>
    <mergeCell ref="N9:N10"/>
    <mergeCell ref="O9:O10"/>
    <mergeCell ref="P9:P10"/>
    <mergeCell ref="Q9:Q10"/>
    <mergeCell ref="S9:S10"/>
    <mergeCell ref="V12:W12"/>
    <mergeCell ref="R9:R10"/>
    <mergeCell ref="X12:Y12"/>
    <mergeCell ref="Z7:AG7"/>
    <mergeCell ref="Z8:AC8"/>
    <mergeCell ref="Z9:AA9"/>
    <mergeCell ref="AB9:AC9"/>
    <mergeCell ref="AD8:AG8"/>
    <mergeCell ref="AD9:AE9"/>
    <mergeCell ref="AF9:AG9"/>
    <mergeCell ref="V7:Y8"/>
    <mergeCell ref="V9:W9"/>
    <mergeCell ref="X9:Y9"/>
  </mergeCells>
  <phoneticPr fontId="48" type="noConversion"/>
  <conditionalFormatting sqref="U12 G12 B12 E12:E13 I10 G176:G233 B222:B226 D221:E226 C207:C233 G7:H7 G11:P11 B13:D13 B176:E206 J7 B7:F11 G8:G10 U7:V7 F13:AD13 U8:U9 U10:V11 Z11:AC11 AE13:AG234 U14:AD234">
    <cfRule type="cellIs" dxfId="224" priority="17580" stopIfTrue="1" operator="equal">
      <formula>0</formula>
    </cfRule>
  </conditionalFormatting>
  <conditionalFormatting sqref="Z10:AC10">
    <cfRule type="cellIs" dxfId="223" priority="14678" stopIfTrue="1" operator="equal">
      <formula>0</formula>
    </cfRule>
  </conditionalFormatting>
  <conditionalFormatting sqref="Q11:T11">
    <cfRule type="cellIs" dxfId="222" priority="12078" stopIfTrue="1" operator="equal">
      <formula>0</formula>
    </cfRule>
  </conditionalFormatting>
  <conditionalFormatting sqref="G36">
    <cfRule type="cellIs" dxfId="221" priority="596" stopIfTrue="1" operator="equal">
      <formula>0</formula>
    </cfRule>
  </conditionalFormatting>
  <conditionalFormatting sqref="G14 G19 G21 G23:G25 G27 G29:G35 G37:G38 G40:G46 G48:G56 G59 C34:C57 C59">
    <cfRule type="cellIs" dxfId="220" priority="618" stopIfTrue="1" operator="equal">
      <formula>0</formula>
    </cfRule>
  </conditionalFormatting>
  <conditionalFormatting sqref="G28">
    <cfRule type="cellIs" dxfId="219" priority="597" stopIfTrue="1" operator="equal">
      <formula>0</formula>
    </cfRule>
  </conditionalFormatting>
  <conditionalFormatting sqref="G15:G18">
    <cfRule type="cellIs" dxfId="218" priority="601" stopIfTrue="1" operator="equal">
      <formula>0</formula>
    </cfRule>
  </conditionalFormatting>
  <conditionalFormatting sqref="G20">
    <cfRule type="cellIs" dxfId="217" priority="600" stopIfTrue="1" operator="equal">
      <formula>0</formula>
    </cfRule>
  </conditionalFormatting>
  <conditionalFormatting sqref="G22">
    <cfRule type="cellIs" dxfId="216" priority="599" stopIfTrue="1" operator="equal">
      <formula>0</formula>
    </cfRule>
  </conditionalFormatting>
  <conditionalFormatting sqref="G26">
    <cfRule type="cellIs" dxfId="215" priority="598" stopIfTrue="1" operator="equal">
      <formula>0</formula>
    </cfRule>
  </conditionalFormatting>
  <conditionalFormatting sqref="G39">
    <cfRule type="cellIs" dxfId="214" priority="595" stopIfTrue="1" operator="equal">
      <formula>0</formula>
    </cfRule>
  </conditionalFormatting>
  <conditionalFormatting sqref="G47">
    <cfRule type="cellIs" dxfId="213" priority="594" stopIfTrue="1" operator="equal">
      <formula>0</formula>
    </cfRule>
  </conditionalFormatting>
  <conditionalFormatting sqref="G57">
    <cfRule type="cellIs" dxfId="212" priority="593" stopIfTrue="1" operator="equal">
      <formula>0</formula>
    </cfRule>
  </conditionalFormatting>
  <conditionalFormatting sqref="B38:B57 B59">
    <cfRule type="cellIs" dxfId="211" priority="579" stopIfTrue="1" operator="equal">
      <formula>0</formula>
    </cfRule>
  </conditionalFormatting>
  <conditionalFormatting sqref="B38:B57 B59">
    <cfRule type="cellIs" dxfId="210" priority="578" stopIfTrue="1" operator="equal">
      <formula>0</formula>
    </cfRule>
  </conditionalFormatting>
  <conditionalFormatting sqref="E15:E35 E59 E38:E57">
    <cfRule type="cellIs" dxfId="209" priority="577" stopIfTrue="1" operator="equal">
      <formula>0</formula>
    </cfRule>
  </conditionalFormatting>
  <conditionalFormatting sqref="D15:D16 D59 D38:D57">
    <cfRule type="cellIs" dxfId="208" priority="576" stopIfTrue="1" operator="equal">
      <formula>0</formula>
    </cfRule>
  </conditionalFormatting>
  <conditionalFormatting sqref="D15:D16 D59 D38:D57">
    <cfRule type="cellIs" dxfId="207" priority="575" stopIfTrue="1" operator="equal">
      <formula>0</formula>
    </cfRule>
  </conditionalFormatting>
  <conditionalFormatting sqref="D60:D61 D101:D135 D207 D218:D220 D230:D233">
    <cfRule type="cellIs" dxfId="206" priority="554" stopIfTrue="1" operator="equal">
      <formula>0</formula>
    </cfRule>
  </conditionalFormatting>
  <conditionalFormatting sqref="D60:D61 D101:D135 D207 D218:D220 D230:D233">
    <cfRule type="cellIs" dxfId="205" priority="553" stopIfTrue="1" operator="equal">
      <formula>0</formula>
    </cfRule>
  </conditionalFormatting>
  <conditionalFormatting sqref="G60:G62 C60:C62 C64:C82 G64:G82 G84 C84:C85 C87 G87 G89:G135 C89:C135">
    <cfRule type="cellIs" dxfId="204" priority="569" stopIfTrue="1" operator="equal">
      <formula>0</formula>
    </cfRule>
  </conditionalFormatting>
  <conditionalFormatting sqref="B60:B61 B207 B221 B230:B231">
    <cfRule type="cellIs" dxfId="203" priority="557" stopIfTrue="1" operator="equal">
      <formula>0</formula>
    </cfRule>
  </conditionalFormatting>
  <conditionalFormatting sqref="B60:B61 B207 B221 B230:B231">
    <cfRule type="cellIs" dxfId="202" priority="556" stopIfTrue="1" operator="equal">
      <formula>0</formula>
    </cfRule>
  </conditionalFormatting>
  <conditionalFormatting sqref="E60:E61 E101:E135 E207 E218:E220 E227:E233">
    <cfRule type="cellIs" dxfId="201" priority="555" stopIfTrue="1" operator="equal">
      <formula>0</formula>
    </cfRule>
  </conditionalFormatting>
  <conditionalFormatting sqref="B62 B64:B82 B84:B85 B87 B89:B100">
    <cfRule type="cellIs" dxfId="200" priority="543" stopIfTrue="1" operator="equal">
      <formula>0</formula>
    </cfRule>
  </conditionalFormatting>
  <conditionalFormatting sqref="B62 B64:B82 B84:B85 B87 B89:B100">
    <cfRule type="cellIs" dxfId="199" priority="542" stopIfTrue="1" operator="equal">
      <formula>0</formula>
    </cfRule>
  </conditionalFormatting>
  <conditionalFormatting sqref="D62 D64:D82 D84 D87 D89:D100">
    <cfRule type="cellIs" dxfId="198" priority="538" stopIfTrue="1" operator="equal">
      <formula>0</formula>
    </cfRule>
  </conditionalFormatting>
  <conditionalFormatting sqref="D62 D64:D82 D84 D87 D89:D100">
    <cfRule type="cellIs" dxfId="197" priority="537" stopIfTrue="1" operator="equal">
      <formula>0</formula>
    </cfRule>
  </conditionalFormatting>
  <conditionalFormatting sqref="E62 E64:E82 E84 E87 E89:E100">
    <cfRule type="cellIs" dxfId="196" priority="539" stopIfTrue="1" operator="equal">
      <formula>0</formula>
    </cfRule>
  </conditionalFormatting>
  <conditionalFormatting sqref="G63">
    <cfRule type="cellIs" dxfId="195" priority="533" stopIfTrue="1" operator="equal">
      <formula>0</formula>
    </cfRule>
  </conditionalFormatting>
  <conditionalFormatting sqref="E86">
    <cfRule type="cellIs" dxfId="194" priority="479" stopIfTrue="1" operator="equal">
      <formula>0</formula>
    </cfRule>
  </conditionalFormatting>
  <conditionalFormatting sqref="D86">
    <cfRule type="cellIs" dxfId="193" priority="478" stopIfTrue="1" operator="equal">
      <formula>0</formula>
    </cfRule>
  </conditionalFormatting>
  <conditionalFormatting sqref="D86">
    <cfRule type="cellIs" dxfId="192" priority="477" stopIfTrue="1" operator="equal">
      <formula>0</formula>
    </cfRule>
  </conditionalFormatting>
  <conditionalFormatting sqref="D85">
    <cfRule type="cellIs" dxfId="191" priority="469" stopIfTrue="1" operator="equal">
      <formula>0</formula>
    </cfRule>
  </conditionalFormatting>
  <conditionalFormatting sqref="G85">
    <cfRule type="cellIs" dxfId="190" priority="473" stopIfTrue="1" operator="equal">
      <formula>0</formula>
    </cfRule>
  </conditionalFormatting>
  <conditionalFormatting sqref="D63">
    <cfRule type="cellIs" dxfId="189" priority="518" stopIfTrue="1" operator="equal">
      <formula>0</formula>
    </cfRule>
  </conditionalFormatting>
  <conditionalFormatting sqref="D63">
    <cfRule type="cellIs" dxfId="188" priority="517" stopIfTrue="1" operator="equal">
      <formula>0</formula>
    </cfRule>
  </conditionalFormatting>
  <conditionalFormatting sqref="E63">
    <cfRule type="cellIs" dxfId="187" priority="519" stopIfTrue="1" operator="equal">
      <formula>0</formula>
    </cfRule>
  </conditionalFormatting>
  <conditionalFormatting sqref="G83">
    <cfRule type="cellIs" dxfId="186" priority="513" stopIfTrue="1" operator="equal">
      <formula>0</formula>
    </cfRule>
  </conditionalFormatting>
  <conditionalFormatting sqref="D83">
    <cfRule type="cellIs" dxfId="185" priority="498" stopIfTrue="1" operator="equal">
      <formula>0</formula>
    </cfRule>
  </conditionalFormatting>
  <conditionalFormatting sqref="D83">
    <cfRule type="cellIs" dxfId="184" priority="497" stopIfTrue="1" operator="equal">
      <formula>0</formula>
    </cfRule>
  </conditionalFormatting>
  <conditionalFormatting sqref="E83">
    <cfRule type="cellIs" dxfId="183" priority="499" stopIfTrue="1" operator="equal">
      <formula>0</formula>
    </cfRule>
  </conditionalFormatting>
  <conditionalFormatting sqref="G86">
    <cfRule type="cellIs" dxfId="182" priority="493" stopIfTrue="1" operator="equal">
      <formula>0</formula>
    </cfRule>
  </conditionalFormatting>
  <conditionalFormatting sqref="D85">
    <cfRule type="cellIs" dxfId="181" priority="468" stopIfTrue="1" operator="equal">
      <formula>0</formula>
    </cfRule>
  </conditionalFormatting>
  <conditionalFormatting sqref="E85">
    <cfRule type="cellIs" dxfId="180" priority="470" stopIfTrue="1" operator="equal">
      <formula>0</formula>
    </cfRule>
  </conditionalFormatting>
  <conditionalFormatting sqref="G88">
    <cfRule type="cellIs" dxfId="179" priority="464" stopIfTrue="1" operator="equal">
      <formula>0</formula>
    </cfRule>
  </conditionalFormatting>
  <conditionalFormatting sqref="D88">
    <cfRule type="cellIs" dxfId="178" priority="449" stopIfTrue="1" operator="equal">
      <formula>0</formula>
    </cfRule>
  </conditionalFormatting>
  <conditionalFormatting sqref="D88">
    <cfRule type="cellIs" dxfId="177" priority="448" stopIfTrue="1" operator="equal">
      <formula>0</formula>
    </cfRule>
  </conditionalFormatting>
  <conditionalFormatting sqref="E88">
    <cfRule type="cellIs" dxfId="176" priority="450" stopIfTrue="1" operator="equal">
      <formula>0</formula>
    </cfRule>
  </conditionalFormatting>
  <conditionalFormatting sqref="B101:B134">
    <cfRule type="cellIs" dxfId="175" priority="438" stopIfTrue="1" operator="equal">
      <formula>0</formula>
    </cfRule>
  </conditionalFormatting>
  <conditionalFormatting sqref="B101:B134">
    <cfRule type="cellIs" dxfId="174" priority="437" stopIfTrue="1" operator="equal">
      <formula>0</formula>
    </cfRule>
  </conditionalFormatting>
  <conditionalFormatting sqref="B135">
    <cfRule type="cellIs" dxfId="173" priority="421" stopIfTrue="1" operator="equal">
      <formula>0</formula>
    </cfRule>
  </conditionalFormatting>
  <conditionalFormatting sqref="B135">
    <cfRule type="cellIs" dxfId="172" priority="420" stopIfTrue="1" operator="equal">
      <formula>0</formula>
    </cfRule>
  </conditionalFormatting>
  <conditionalFormatting sqref="D136">
    <cfRule type="cellIs" dxfId="171" priority="400" stopIfTrue="1" operator="equal">
      <formula>0</formula>
    </cfRule>
  </conditionalFormatting>
  <conditionalFormatting sqref="D136">
    <cfRule type="cellIs" dxfId="170" priority="399" stopIfTrue="1" operator="equal">
      <formula>0</formula>
    </cfRule>
  </conditionalFormatting>
  <conditionalFormatting sqref="G136:G137 C136:C137 G139:G157 G159 C159:C160 C162 G162 G164:G175 C139:C157 C164:C175">
    <cfRule type="cellIs" dxfId="169" priority="415" stopIfTrue="1" operator="equal">
      <formula>0</formula>
    </cfRule>
  </conditionalFormatting>
  <conditionalFormatting sqref="B136">
    <cfRule type="cellIs" dxfId="168" priority="403" stopIfTrue="1" operator="equal">
      <formula>0</formula>
    </cfRule>
  </conditionalFormatting>
  <conditionalFormatting sqref="B136">
    <cfRule type="cellIs" dxfId="167" priority="402" stopIfTrue="1" operator="equal">
      <formula>0</formula>
    </cfRule>
  </conditionalFormatting>
  <conditionalFormatting sqref="E136">
    <cfRule type="cellIs" dxfId="166" priority="401" stopIfTrue="1" operator="equal">
      <formula>0</formula>
    </cfRule>
  </conditionalFormatting>
  <conditionalFormatting sqref="B137 B159:B160">
    <cfRule type="cellIs" dxfId="165" priority="389" stopIfTrue="1" operator="equal">
      <formula>0</formula>
    </cfRule>
  </conditionalFormatting>
  <conditionalFormatting sqref="B137 B159:B160">
    <cfRule type="cellIs" dxfId="164" priority="388" stopIfTrue="1" operator="equal">
      <formula>0</formula>
    </cfRule>
  </conditionalFormatting>
  <conditionalFormatting sqref="D137 D139:D157 D159 D162 D164:D175">
    <cfRule type="cellIs" dxfId="163" priority="384" stopIfTrue="1" operator="equal">
      <formula>0</formula>
    </cfRule>
  </conditionalFormatting>
  <conditionalFormatting sqref="D137 D139:D157 D159 D162 D164:D175">
    <cfRule type="cellIs" dxfId="162" priority="383" stopIfTrue="1" operator="equal">
      <formula>0</formula>
    </cfRule>
  </conditionalFormatting>
  <conditionalFormatting sqref="E137 E139:E157 E159 E162 E164:E175">
    <cfRule type="cellIs" dxfId="161" priority="385" stopIfTrue="1" operator="equal">
      <formula>0</formula>
    </cfRule>
  </conditionalFormatting>
  <conditionalFormatting sqref="D138">
    <cfRule type="cellIs" dxfId="160" priority="375" stopIfTrue="1" operator="equal">
      <formula>0</formula>
    </cfRule>
  </conditionalFormatting>
  <conditionalFormatting sqref="G138">
    <cfRule type="cellIs" dxfId="159" priority="379" stopIfTrue="1" operator="equal">
      <formula>0</formula>
    </cfRule>
  </conditionalFormatting>
  <conditionalFormatting sqref="E161">
    <cfRule type="cellIs" dxfId="158" priority="358" stopIfTrue="1" operator="equal">
      <formula>0</formula>
    </cfRule>
  </conditionalFormatting>
  <conditionalFormatting sqref="D161">
    <cfRule type="cellIs" dxfId="157" priority="357" stopIfTrue="1" operator="equal">
      <formula>0</formula>
    </cfRule>
  </conditionalFormatting>
  <conditionalFormatting sqref="D161">
    <cfRule type="cellIs" dxfId="156" priority="356" stopIfTrue="1" operator="equal">
      <formula>0</formula>
    </cfRule>
  </conditionalFormatting>
  <conditionalFormatting sqref="D160">
    <cfRule type="cellIs" dxfId="155" priority="348" stopIfTrue="1" operator="equal">
      <formula>0</formula>
    </cfRule>
  </conditionalFormatting>
  <conditionalFormatting sqref="G160">
    <cfRule type="cellIs" dxfId="154" priority="352" stopIfTrue="1" operator="equal">
      <formula>0</formula>
    </cfRule>
  </conditionalFormatting>
  <conditionalFormatting sqref="D138">
    <cfRule type="cellIs" dxfId="153" priority="374" stopIfTrue="1" operator="equal">
      <formula>0</formula>
    </cfRule>
  </conditionalFormatting>
  <conditionalFormatting sqref="E138">
    <cfRule type="cellIs" dxfId="152" priority="376" stopIfTrue="1" operator="equal">
      <formula>0</formula>
    </cfRule>
  </conditionalFormatting>
  <conditionalFormatting sqref="D158">
    <cfRule type="cellIs" dxfId="151" priority="366" stopIfTrue="1" operator="equal">
      <formula>0</formula>
    </cfRule>
  </conditionalFormatting>
  <conditionalFormatting sqref="G158">
    <cfRule type="cellIs" dxfId="150" priority="370" stopIfTrue="1" operator="equal">
      <formula>0</formula>
    </cfRule>
  </conditionalFormatting>
  <conditionalFormatting sqref="D158">
    <cfRule type="cellIs" dxfId="149" priority="365" stopIfTrue="1" operator="equal">
      <formula>0</formula>
    </cfRule>
  </conditionalFormatting>
  <conditionalFormatting sqref="E158">
    <cfRule type="cellIs" dxfId="148" priority="367" stopIfTrue="1" operator="equal">
      <formula>0</formula>
    </cfRule>
  </conditionalFormatting>
  <conditionalFormatting sqref="G161">
    <cfRule type="cellIs" dxfId="147" priority="361" stopIfTrue="1" operator="equal">
      <formula>0</formula>
    </cfRule>
  </conditionalFormatting>
  <conditionalFormatting sqref="D160">
    <cfRule type="cellIs" dxfId="146" priority="347" stopIfTrue="1" operator="equal">
      <formula>0</formula>
    </cfRule>
  </conditionalFormatting>
  <conditionalFormatting sqref="E160">
    <cfRule type="cellIs" dxfId="145" priority="349" stopIfTrue="1" operator="equal">
      <formula>0</formula>
    </cfRule>
  </conditionalFormatting>
  <conditionalFormatting sqref="D163">
    <cfRule type="cellIs" dxfId="144" priority="339" stopIfTrue="1" operator="equal">
      <formula>0</formula>
    </cfRule>
  </conditionalFormatting>
  <conditionalFormatting sqref="G163">
    <cfRule type="cellIs" dxfId="143" priority="343" stopIfTrue="1" operator="equal">
      <formula>0</formula>
    </cfRule>
  </conditionalFormatting>
  <conditionalFormatting sqref="D163">
    <cfRule type="cellIs" dxfId="142" priority="338" stopIfTrue="1" operator="equal">
      <formula>0</formula>
    </cfRule>
  </conditionalFormatting>
  <conditionalFormatting sqref="E163">
    <cfRule type="cellIs" dxfId="141" priority="340" stopIfTrue="1" operator="equal">
      <formula>0</formula>
    </cfRule>
  </conditionalFormatting>
  <conditionalFormatting sqref="B139:B156">
    <cfRule type="cellIs" dxfId="140" priority="328" stopIfTrue="1" operator="equal">
      <formula>0</formula>
    </cfRule>
  </conditionalFormatting>
  <conditionalFormatting sqref="B139:B156">
    <cfRule type="cellIs" dxfId="139" priority="327" stopIfTrue="1" operator="equal">
      <formula>0</formula>
    </cfRule>
  </conditionalFormatting>
  <conditionalFormatting sqref="B164:B175">
    <cfRule type="cellIs" dxfId="138" priority="317" stopIfTrue="1" operator="equal">
      <formula>0</formula>
    </cfRule>
  </conditionalFormatting>
  <conditionalFormatting sqref="B164:B175">
    <cfRule type="cellIs" dxfId="137" priority="316" stopIfTrue="1" operator="equal">
      <formula>0</formula>
    </cfRule>
  </conditionalFormatting>
  <conditionalFormatting sqref="B157">
    <cfRule type="cellIs" dxfId="136" priority="306" stopIfTrue="1" operator="equal">
      <formula>0</formula>
    </cfRule>
  </conditionalFormatting>
  <conditionalFormatting sqref="B157">
    <cfRule type="cellIs" dxfId="135" priority="305" stopIfTrue="1" operator="equal">
      <formula>0</formula>
    </cfRule>
  </conditionalFormatting>
  <conditionalFormatting sqref="B162">
    <cfRule type="cellIs" dxfId="134" priority="295" stopIfTrue="1" operator="equal">
      <formula>0</formula>
    </cfRule>
  </conditionalFormatting>
  <conditionalFormatting sqref="B162">
    <cfRule type="cellIs" dxfId="133" priority="294" stopIfTrue="1" operator="equal">
      <formula>0</formula>
    </cfRule>
  </conditionalFormatting>
  <conditionalFormatting sqref="G58 C58">
    <cfRule type="cellIs" dxfId="132" priority="265" stopIfTrue="1" operator="equal">
      <formula>0</formula>
    </cfRule>
  </conditionalFormatting>
  <conditionalFormatting sqref="B58">
    <cfRule type="cellIs" dxfId="131" priority="253" stopIfTrue="1" operator="equal">
      <formula>0</formula>
    </cfRule>
  </conditionalFormatting>
  <conditionalFormatting sqref="B58">
    <cfRule type="cellIs" dxfId="130" priority="252" stopIfTrue="1" operator="equal">
      <formula>0</formula>
    </cfRule>
  </conditionalFormatting>
  <conditionalFormatting sqref="E58">
    <cfRule type="cellIs" dxfId="129" priority="251" stopIfTrue="1" operator="equal">
      <formula>0</formula>
    </cfRule>
  </conditionalFormatting>
  <conditionalFormatting sqref="D58">
    <cfRule type="cellIs" dxfId="128" priority="250" stopIfTrue="1" operator="equal">
      <formula>0</formula>
    </cfRule>
  </conditionalFormatting>
  <conditionalFormatting sqref="D58">
    <cfRule type="cellIs" dxfId="127" priority="249" stopIfTrue="1" operator="equal">
      <formula>0</formula>
    </cfRule>
  </conditionalFormatting>
  <conditionalFormatting sqref="B208:B217">
    <cfRule type="cellIs" dxfId="126" priority="239" stopIfTrue="1" operator="equal">
      <formula>0</formula>
    </cfRule>
  </conditionalFormatting>
  <conditionalFormatting sqref="B208:B217">
    <cfRule type="cellIs" dxfId="125" priority="238" stopIfTrue="1" operator="equal">
      <formula>0</formula>
    </cfRule>
  </conditionalFormatting>
  <conditionalFormatting sqref="D208:D217">
    <cfRule type="cellIs" dxfId="124" priority="234" stopIfTrue="1" operator="equal">
      <formula>0</formula>
    </cfRule>
  </conditionalFormatting>
  <conditionalFormatting sqref="D208:D217">
    <cfRule type="cellIs" dxfId="123" priority="233" stopIfTrue="1" operator="equal">
      <formula>0</formula>
    </cfRule>
  </conditionalFormatting>
  <conditionalFormatting sqref="E208:E217">
    <cfRule type="cellIs" dxfId="122" priority="235" stopIfTrue="1" operator="equal">
      <formula>0</formula>
    </cfRule>
  </conditionalFormatting>
  <conditionalFormatting sqref="B218">
    <cfRule type="cellIs" dxfId="121" priority="223" stopIfTrue="1" operator="equal">
      <formula>0</formula>
    </cfRule>
  </conditionalFormatting>
  <conditionalFormatting sqref="B218">
    <cfRule type="cellIs" dxfId="120" priority="222" stopIfTrue="1" operator="equal">
      <formula>0</formula>
    </cfRule>
  </conditionalFormatting>
  <conditionalFormatting sqref="B219:B220">
    <cfRule type="cellIs" dxfId="119" priority="212" stopIfTrue="1" operator="equal">
      <formula>0</formula>
    </cfRule>
  </conditionalFormatting>
  <conditionalFormatting sqref="B219:B220">
    <cfRule type="cellIs" dxfId="118" priority="211" stopIfTrue="1" operator="equal">
      <formula>0</formula>
    </cfRule>
  </conditionalFormatting>
  <conditionalFormatting sqref="B227:B229">
    <cfRule type="cellIs" dxfId="117" priority="183" stopIfTrue="1" operator="equal">
      <formula>0</formula>
    </cfRule>
  </conditionalFormatting>
  <conditionalFormatting sqref="B227:B229">
    <cfRule type="cellIs" dxfId="116" priority="182" stopIfTrue="1" operator="equal">
      <formula>0</formula>
    </cfRule>
  </conditionalFormatting>
  <conditionalFormatting sqref="D227:D229">
    <cfRule type="cellIs" dxfId="115" priority="181" stopIfTrue="1" operator="equal">
      <formula>0</formula>
    </cfRule>
  </conditionalFormatting>
  <conditionalFormatting sqref="D227:D229">
    <cfRule type="cellIs" dxfId="114" priority="180" stopIfTrue="1" operator="equal">
      <formula>0</formula>
    </cfRule>
  </conditionalFormatting>
  <conditionalFormatting sqref="B232">
    <cfRule type="cellIs" dxfId="113" priority="168" stopIfTrue="1" operator="equal">
      <formula>0</formula>
    </cfRule>
  </conditionalFormatting>
  <conditionalFormatting sqref="B232">
    <cfRule type="cellIs" dxfId="112" priority="167" stopIfTrue="1" operator="equal">
      <formula>0</formula>
    </cfRule>
  </conditionalFormatting>
  <conditionalFormatting sqref="B233">
    <cfRule type="cellIs" dxfId="111" priority="157" stopIfTrue="1" operator="equal">
      <formula>0</formula>
    </cfRule>
  </conditionalFormatting>
  <conditionalFormatting sqref="B233">
    <cfRule type="cellIs" dxfId="110" priority="156" stopIfTrue="1" operator="equal">
      <formula>0</formula>
    </cfRule>
  </conditionalFormatting>
  <conditionalFormatting sqref="B234">
    <cfRule type="cellIs" dxfId="109" priority="129" stopIfTrue="1" operator="equal">
      <formula>0</formula>
    </cfRule>
  </conditionalFormatting>
  <conditionalFormatting sqref="B234">
    <cfRule type="cellIs" dxfId="108" priority="128" stopIfTrue="1" operator="equal">
      <formula>0</formula>
    </cfRule>
  </conditionalFormatting>
  <conditionalFormatting sqref="G234 C234">
    <cfRule type="cellIs" dxfId="107" priority="142" stopIfTrue="1" operator="equal">
      <formula>0</formula>
    </cfRule>
  </conditionalFormatting>
  <conditionalFormatting sqref="D234">
    <cfRule type="cellIs" dxfId="106" priority="140" stopIfTrue="1" operator="equal">
      <formula>0</formula>
    </cfRule>
  </conditionalFormatting>
  <conditionalFormatting sqref="D234">
    <cfRule type="cellIs" dxfId="105" priority="139" stopIfTrue="1" operator="equal">
      <formula>0</formula>
    </cfRule>
  </conditionalFormatting>
  <conditionalFormatting sqref="E234">
    <cfRule type="cellIs" dxfId="104" priority="141" stopIfTrue="1" operator="equal">
      <formula>0</formula>
    </cfRule>
  </conditionalFormatting>
  <conditionalFormatting sqref="C14:C33">
    <cfRule type="cellIs" dxfId="103" priority="125" stopIfTrue="1" operator="equal">
      <formula>0</formula>
    </cfRule>
  </conditionalFormatting>
  <conditionalFormatting sqref="B14">
    <cfRule type="cellIs" dxfId="102" priority="124" stopIfTrue="1" operator="equal">
      <formula>0</formula>
    </cfRule>
  </conditionalFormatting>
  <conditionalFormatting sqref="B14">
    <cfRule type="cellIs" dxfId="101" priority="123" stopIfTrue="1" operator="equal">
      <formula>0</formula>
    </cfRule>
  </conditionalFormatting>
  <conditionalFormatting sqref="D14">
    <cfRule type="cellIs" dxfId="100" priority="121" stopIfTrue="1" operator="equal">
      <formula>0</formula>
    </cfRule>
  </conditionalFormatting>
  <conditionalFormatting sqref="D14">
    <cfRule type="cellIs" dxfId="99" priority="120" stopIfTrue="1" operator="equal">
      <formula>0</formula>
    </cfRule>
  </conditionalFormatting>
  <conditionalFormatting sqref="E14">
    <cfRule type="cellIs" dxfId="98" priority="122" stopIfTrue="1" operator="equal">
      <formula>0</formula>
    </cfRule>
  </conditionalFormatting>
  <conditionalFormatting sqref="H14:I14 H34:I34 H36:I234">
    <cfRule type="expression" dxfId="97" priority="119">
      <formula>F14="PILAR CIRC."</formula>
    </cfRule>
  </conditionalFormatting>
  <conditionalFormatting sqref="I14 I34 I36:I234">
    <cfRule type="expression" dxfId="96" priority="118">
      <formula>F14="PILAR CIRC."</formula>
    </cfRule>
  </conditionalFormatting>
  <conditionalFormatting sqref="J14 J34 J36:J234">
    <cfRule type="expression" dxfId="95" priority="117">
      <formula>F14="PILAR RET."</formula>
    </cfRule>
  </conditionalFormatting>
  <conditionalFormatting sqref="K14:L14 K34:L34 K36:L234">
    <cfRule type="expression" dxfId="94" priority="116">
      <formula>F14="PILAR RET."</formula>
    </cfRule>
  </conditionalFormatting>
  <conditionalFormatting sqref="M7">
    <cfRule type="cellIs" dxfId="93" priority="113" stopIfTrue="1" operator="equal">
      <formula>0</formula>
    </cfRule>
  </conditionalFormatting>
  <conditionalFormatting sqref="Z9 AB9 Z10:AC11">
    <cfRule type="cellIs" dxfId="92" priority="112" stopIfTrue="1" operator="equal">
      <formula>0</formula>
    </cfRule>
  </conditionalFormatting>
  <conditionalFormatting sqref="AD11:AG11">
    <cfRule type="cellIs" dxfId="91" priority="111" stopIfTrue="1" operator="equal">
      <formula>0</formula>
    </cfRule>
  </conditionalFormatting>
  <conditionalFormatting sqref="AD10:AG10">
    <cfRule type="cellIs" dxfId="90" priority="110" stopIfTrue="1" operator="equal">
      <formula>0</formula>
    </cfRule>
  </conditionalFormatting>
  <conditionalFormatting sqref="AD9 AF9 AD10:AG11">
    <cfRule type="cellIs" dxfId="89" priority="109" stopIfTrue="1" operator="equal">
      <formula>0</formula>
    </cfRule>
  </conditionalFormatting>
  <conditionalFormatting sqref="W10:W11">
    <cfRule type="cellIs" dxfId="88" priority="108" stopIfTrue="1" operator="equal">
      <formula>0</formula>
    </cfRule>
  </conditionalFormatting>
  <conditionalFormatting sqref="X10:X11">
    <cfRule type="cellIs" dxfId="87" priority="107" stopIfTrue="1" operator="equal">
      <formula>0</formula>
    </cfRule>
  </conditionalFormatting>
  <conditionalFormatting sqref="Y10:Y11">
    <cfRule type="cellIs" dxfId="86" priority="106" stopIfTrue="1" operator="equal">
      <formula>0</formula>
    </cfRule>
  </conditionalFormatting>
  <conditionalFormatting sqref="H19:I19">
    <cfRule type="expression" dxfId="85" priority="103">
      <formula>F19="PILAR CIRC."</formula>
    </cfRule>
  </conditionalFormatting>
  <conditionalFormatting sqref="I19">
    <cfRule type="expression" dxfId="84" priority="102">
      <formula>F19="PILAR CIRC."</formula>
    </cfRule>
  </conditionalFormatting>
  <conditionalFormatting sqref="J19">
    <cfRule type="expression" dxfId="83" priority="101">
      <formula>F19="PILAR RET."</formula>
    </cfRule>
  </conditionalFormatting>
  <conditionalFormatting sqref="K19:L19">
    <cfRule type="expression" dxfId="82" priority="100">
      <formula>F19="PILAR RET."</formula>
    </cfRule>
  </conditionalFormatting>
  <conditionalFormatting sqref="H20:I20">
    <cfRule type="expression" dxfId="81" priority="99">
      <formula>F20="PILAR CIRC."</formula>
    </cfRule>
  </conditionalFormatting>
  <conditionalFormatting sqref="I20">
    <cfRule type="expression" dxfId="80" priority="98">
      <formula>F20="PILAR CIRC."</formula>
    </cfRule>
  </conditionalFormatting>
  <conditionalFormatting sqref="J20">
    <cfRule type="expression" dxfId="79" priority="97">
      <formula>F20="PILAR RET."</formula>
    </cfRule>
  </conditionalFormatting>
  <conditionalFormatting sqref="K20:L20">
    <cfRule type="expression" dxfId="78" priority="96">
      <formula>F20="PILAR RET."</formula>
    </cfRule>
  </conditionalFormatting>
  <conditionalFormatting sqref="J26">
    <cfRule type="expression" dxfId="77" priority="93">
      <formula>F26="PILAR RET."</formula>
    </cfRule>
  </conditionalFormatting>
  <conditionalFormatting sqref="K26:L26">
    <cfRule type="expression" dxfId="76" priority="92">
      <formula>F26="PILAR RET."</formula>
    </cfRule>
  </conditionalFormatting>
  <conditionalFormatting sqref="J27">
    <cfRule type="expression" dxfId="75" priority="89">
      <formula>F27="PILAR RET."</formula>
    </cfRule>
  </conditionalFormatting>
  <conditionalFormatting sqref="K27:L27">
    <cfRule type="expression" dxfId="74" priority="88">
      <formula>F27="PILAR RET."</formula>
    </cfRule>
  </conditionalFormatting>
  <conditionalFormatting sqref="H28:I28">
    <cfRule type="expression" dxfId="73" priority="87">
      <formula>F28="PILAR CIRC."</formula>
    </cfRule>
  </conditionalFormatting>
  <conditionalFormatting sqref="I28">
    <cfRule type="expression" dxfId="72" priority="86">
      <formula>F28="PILAR CIRC."</formula>
    </cfRule>
  </conditionalFormatting>
  <conditionalFormatting sqref="J28">
    <cfRule type="expression" dxfId="71" priority="85">
      <formula>F28="PILAR RET."</formula>
    </cfRule>
  </conditionalFormatting>
  <conditionalFormatting sqref="K28:L28">
    <cfRule type="expression" dxfId="70" priority="84">
      <formula>F28="PILAR RET."</formula>
    </cfRule>
  </conditionalFormatting>
  <conditionalFormatting sqref="H33:I33">
    <cfRule type="expression" dxfId="69" priority="83">
      <formula>F33="PILAR CIRC."</formula>
    </cfRule>
  </conditionalFormatting>
  <conditionalFormatting sqref="I33">
    <cfRule type="expression" dxfId="68" priority="82">
      <formula>F33="PILAR CIRC."</formula>
    </cfRule>
  </conditionalFormatting>
  <conditionalFormatting sqref="J33">
    <cfRule type="expression" dxfId="67" priority="81">
      <formula>F33="PILAR RET."</formula>
    </cfRule>
  </conditionalFormatting>
  <conditionalFormatting sqref="K33:L33">
    <cfRule type="expression" dxfId="66" priority="80">
      <formula>F33="PILAR RET."</formula>
    </cfRule>
  </conditionalFormatting>
  <conditionalFormatting sqref="J15">
    <cfRule type="expression" dxfId="65" priority="77">
      <formula>F15="PILAR RET."</formula>
    </cfRule>
  </conditionalFormatting>
  <conditionalFormatting sqref="K15:L15">
    <cfRule type="expression" dxfId="64" priority="76">
      <formula>F15="PILAR RET."</formula>
    </cfRule>
  </conditionalFormatting>
  <conditionalFormatting sqref="H18:I18">
    <cfRule type="expression" dxfId="63" priority="75">
      <formula>F18="PILAR CIRC."</formula>
    </cfRule>
  </conditionalFormatting>
  <conditionalFormatting sqref="I18">
    <cfRule type="expression" dxfId="62" priority="74">
      <formula>F18="PILAR CIRC."</formula>
    </cfRule>
  </conditionalFormatting>
  <conditionalFormatting sqref="J18">
    <cfRule type="expression" dxfId="61" priority="73">
      <formula>F18="PILAR RET."</formula>
    </cfRule>
  </conditionalFormatting>
  <conditionalFormatting sqref="K18:L18">
    <cfRule type="expression" dxfId="60" priority="72">
      <formula>F18="PILAR RET."</formula>
    </cfRule>
  </conditionalFormatting>
  <conditionalFormatting sqref="H22:I22">
    <cfRule type="expression" dxfId="59" priority="71">
      <formula>F22="PILAR CIRC."</formula>
    </cfRule>
  </conditionalFormatting>
  <conditionalFormatting sqref="I22">
    <cfRule type="expression" dxfId="58" priority="70">
      <formula>F22="PILAR CIRC."</formula>
    </cfRule>
  </conditionalFormatting>
  <conditionalFormatting sqref="J22">
    <cfRule type="expression" dxfId="57" priority="69">
      <formula>F22="PILAR RET."</formula>
    </cfRule>
  </conditionalFormatting>
  <conditionalFormatting sqref="K22:L22">
    <cfRule type="expression" dxfId="56" priority="68">
      <formula>F22="PILAR RET."</formula>
    </cfRule>
  </conditionalFormatting>
  <conditionalFormatting sqref="J25">
    <cfRule type="expression" dxfId="55" priority="65">
      <formula>F25="PILAR RET."</formula>
    </cfRule>
  </conditionalFormatting>
  <conditionalFormatting sqref="K25:L25">
    <cfRule type="expression" dxfId="54" priority="64">
      <formula>F25="PILAR RET."</formula>
    </cfRule>
  </conditionalFormatting>
  <conditionalFormatting sqref="H29:I29">
    <cfRule type="expression" dxfId="53" priority="63">
      <formula>F29="PILAR CIRC."</formula>
    </cfRule>
  </conditionalFormatting>
  <conditionalFormatting sqref="I29">
    <cfRule type="expression" dxfId="52" priority="62">
      <formula>F29="PILAR CIRC."</formula>
    </cfRule>
  </conditionalFormatting>
  <conditionalFormatting sqref="J29">
    <cfRule type="expression" dxfId="51" priority="61">
      <formula>F29="PILAR RET."</formula>
    </cfRule>
  </conditionalFormatting>
  <conditionalFormatting sqref="K29:L29">
    <cfRule type="expression" dxfId="50" priority="60">
      <formula>F29="PILAR RET."</formula>
    </cfRule>
  </conditionalFormatting>
  <conditionalFormatting sqref="J16">
    <cfRule type="expression" dxfId="49" priority="57">
      <formula>F16="PILAR RET."</formula>
    </cfRule>
  </conditionalFormatting>
  <conditionalFormatting sqref="K16:L16">
    <cfRule type="expression" dxfId="48" priority="56">
      <formula>F16="PILAR RET."</formula>
    </cfRule>
  </conditionalFormatting>
  <conditionalFormatting sqref="J17">
    <cfRule type="expression" dxfId="47" priority="53">
      <formula>F17="PILAR RET."</formula>
    </cfRule>
  </conditionalFormatting>
  <conditionalFormatting sqref="K17:L17">
    <cfRule type="expression" dxfId="46" priority="52">
      <formula>F17="PILAR RET."</formula>
    </cfRule>
  </conditionalFormatting>
  <conditionalFormatting sqref="H21:I21">
    <cfRule type="expression" dxfId="45" priority="51">
      <formula>F21="PILAR CIRC."</formula>
    </cfRule>
  </conditionalFormatting>
  <conditionalFormatting sqref="I21">
    <cfRule type="expression" dxfId="44" priority="50">
      <formula>F21="PILAR CIRC."</formula>
    </cfRule>
  </conditionalFormatting>
  <conditionalFormatting sqref="J21">
    <cfRule type="expression" dxfId="43" priority="49">
      <formula>F21="PILAR RET."</formula>
    </cfRule>
  </conditionalFormatting>
  <conditionalFormatting sqref="K21:L21">
    <cfRule type="expression" dxfId="42" priority="48">
      <formula>F21="PILAR RET."</formula>
    </cfRule>
  </conditionalFormatting>
  <conditionalFormatting sqref="H32:I32">
    <cfRule type="expression" dxfId="41" priority="47">
      <formula>F32="PILAR CIRC."</formula>
    </cfRule>
  </conditionalFormatting>
  <conditionalFormatting sqref="I32">
    <cfRule type="expression" dxfId="40" priority="46">
      <formula>F32="PILAR CIRC."</formula>
    </cfRule>
  </conditionalFormatting>
  <conditionalFormatting sqref="J32">
    <cfRule type="expression" dxfId="39" priority="45">
      <formula>F32="PILAR RET."</formula>
    </cfRule>
  </conditionalFormatting>
  <conditionalFormatting sqref="K32:L32">
    <cfRule type="expression" dxfId="38" priority="44">
      <formula>F32="PILAR RET."</formula>
    </cfRule>
  </conditionalFormatting>
  <conditionalFormatting sqref="H23:I23">
    <cfRule type="expression" dxfId="37" priority="43">
      <formula>F23="PILAR CIRC."</formula>
    </cfRule>
  </conditionalFormatting>
  <conditionalFormatting sqref="I23">
    <cfRule type="expression" dxfId="36" priority="42">
      <formula>F23="PILAR CIRC."</formula>
    </cfRule>
  </conditionalFormatting>
  <conditionalFormatting sqref="J23">
    <cfRule type="expression" dxfId="35" priority="41">
      <formula>F23="PILAR RET."</formula>
    </cfRule>
  </conditionalFormatting>
  <conditionalFormatting sqref="K23:L23">
    <cfRule type="expression" dxfId="34" priority="40">
      <formula>F23="PILAR RET."</formula>
    </cfRule>
  </conditionalFormatting>
  <conditionalFormatting sqref="H24:I24">
    <cfRule type="expression" dxfId="33" priority="39">
      <formula>F24="PILAR CIRC."</formula>
    </cfRule>
  </conditionalFormatting>
  <conditionalFormatting sqref="I24">
    <cfRule type="expression" dxfId="32" priority="38">
      <formula>F24="PILAR CIRC."</formula>
    </cfRule>
  </conditionalFormatting>
  <conditionalFormatting sqref="J24">
    <cfRule type="expression" dxfId="31" priority="37">
      <formula>F24="PILAR RET."</formula>
    </cfRule>
  </conditionalFormatting>
  <conditionalFormatting sqref="K24:L24">
    <cfRule type="expression" dxfId="30" priority="36">
      <formula>F24="PILAR RET."</formula>
    </cfRule>
  </conditionalFormatting>
  <conditionalFormatting sqref="H30:I30">
    <cfRule type="expression" dxfId="29" priority="35">
      <formula>F30="PILAR CIRC."</formula>
    </cfRule>
  </conditionalFormatting>
  <conditionalFormatting sqref="I30">
    <cfRule type="expression" dxfId="28" priority="34">
      <formula>F30="PILAR CIRC."</formula>
    </cfRule>
  </conditionalFormatting>
  <conditionalFormatting sqref="J30">
    <cfRule type="expression" dxfId="27" priority="33">
      <formula>F30="PILAR RET."</formula>
    </cfRule>
  </conditionalFormatting>
  <conditionalFormatting sqref="K30:L30">
    <cfRule type="expression" dxfId="26" priority="32">
      <formula>F30="PILAR RET."</formula>
    </cfRule>
  </conditionalFormatting>
  <conditionalFormatting sqref="H31:I31">
    <cfRule type="expression" dxfId="25" priority="31">
      <formula>F31="PILAR CIRC."</formula>
    </cfRule>
  </conditionalFormatting>
  <conditionalFormatting sqref="I31">
    <cfRule type="expression" dxfId="24" priority="30">
      <formula>F31="PILAR CIRC."</formula>
    </cfRule>
  </conditionalFormatting>
  <conditionalFormatting sqref="J31">
    <cfRule type="expression" dxfId="23" priority="29">
      <formula>F31="PILAR RET."</formula>
    </cfRule>
  </conditionalFormatting>
  <conditionalFormatting sqref="K31:L31">
    <cfRule type="expression" dxfId="22" priority="28">
      <formula>F31="PILAR RET."</formula>
    </cfRule>
  </conditionalFormatting>
  <conditionalFormatting sqref="H35:I35">
    <cfRule type="expression" dxfId="21" priority="25">
      <formula>F35="PILAR CIRC."</formula>
    </cfRule>
  </conditionalFormatting>
  <conditionalFormatting sqref="I35">
    <cfRule type="expression" dxfId="20" priority="24">
      <formula>F35="PILAR CIRC."</formula>
    </cfRule>
  </conditionalFormatting>
  <conditionalFormatting sqref="J35">
    <cfRule type="expression" dxfId="19" priority="23">
      <formula>F35="PILAR RET."</formula>
    </cfRule>
  </conditionalFormatting>
  <conditionalFormatting sqref="K35:L35">
    <cfRule type="expression" dxfId="18" priority="22">
      <formula>F35="PILAR RET."</formula>
    </cfRule>
  </conditionalFormatting>
  <conditionalFormatting sqref="E36:E37">
    <cfRule type="cellIs" dxfId="17" priority="19" stopIfTrue="1" operator="equal">
      <formula>0</formula>
    </cfRule>
  </conditionalFormatting>
  <conditionalFormatting sqref="D17:D37">
    <cfRule type="cellIs" dxfId="16" priority="16" stopIfTrue="1" operator="equal">
      <formula>0</formula>
    </cfRule>
  </conditionalFormatting>
  <conditionalFormatting sqref="D17:D37">
    <cfRule type="cellIs" dxfId="15" priority="15" stopIfTrue="1" operator="equal">
      <formula>0</formula>
    </cfRule>
  </conditionalFormatting>
  <conditionalFormatting sqref="B28:B37">
    <cfRule type="cellIs" dxfId="14" priority="14" stopIfTrue="1" operator="equal">
      <formula>0</formula>
    </cfRule>
  </conditionalFormatting>
  <conditionalFormatting sqref="B28:B37">
    <cfRule type="cellIs" dxfId="13" priority="13" stopIfTrue="1" operator="equal">
      <formula>0</formula>
    </cfRule>
  </conditionalFormatting>
  <conditionalFormatting sqref="B15:B23">
    <cfRule type="cellIs" dxfId="12" priority="12" stopIfTrue="1" operator="equal">
      <formula>0</formula>
    </cfRule>
  </conditionalFormatting>
  <conditionalFormatting sqref="B15:B23">
    <cfRule type="cellIs" dxfId="11" priority="11" stopIfTrue="1" operator="equal">
      <formula>0</formula>
    </cfRule>
  </conditionalFormatting>
  <conditionalFormatting sqref="B24:B27">
    <cfRule type="cellIs" dxfId="10" priority="10" stopIfTrue="1" operator="equal">
      <formula>0</formula>
    </cfRule>
  </conditionalFormatting>
  <conditionalFormatting sqref="B24:B27">
    <cfRule type="cellIs" dxfId="9" priority="9" stopIfTrue="1" operator="equal">
      <formula>0</formula>
    </cfRule>
  </conditionalFormatting>
  <conditionalFormatting sqref="H15:I15">
    <cfRule type="expression" dxfId="8" priority="8">
      <formula>F15="PILAR CIRC."</formula>
    </cfRule>
  </conditionalFormatting>
  <conditionalFormatting sqref="I15">
    <cfRule type="expression" dxfId="7" priority="7">
      <formula>F15="PILAR CIRC."</formula>
    </cfRule>
  </conditionalFormatting>
  <conditionalFormatting sqref="H16:I16">
    <cfRule type="expression" dxfId="6" priority="6">
      <formula>F16="PILAR CIRC."</formula>
    </cfRule>
  </conditionalFormatting>
  <conditionalFormatting sqref="I16">
    <cfRule type="expression" dxfId="5" priority="5">
      <formula>F16="PILAR CIRC."</formula>
    </cfRule>
  </conditionalFormatting>
  <conditionalFormatting sqref="H17:I17">
    <cfRule type="expression" dxfId="4" priority="4">
      <formula>F17="PILAR CIRC."</formula>
    </cfRule>
  </conditionalFormatting>
  <conditionalFormatting sqref="I17">
    <cfRule type="expression" dxfId="3" priority="3">
      <formula>F17="PILAR CIRC."</formula>
    </cfRule>
  </conditionalFormatting>
  <conditionalFormatting sqref="H25:I27">
    <cfRule type="expression" dxfId="2" priority="2">
      <formula>F25="PILAR CIRC."</formula>
    </cfRule>
  </conditionalFormatting>
  <conditionalFormatting sqref="I25:I27">
    <cfRule type="expression" dxfId="1" priority="1">
      <formula>F25="PILAR CIRC."</formula>
    </cfRule>
  </conditionalFormatting>
  <dataValidations xWindow="325" yWindow="778" count="1">
    <dataValidation type="list" errorStyle="warning" allowBlank="1" showInputMessage="1" showErrorMessage="1" errorTitle="TIPO DE ELEMENTO" error="ELEMENTO INVÁLIDO" promptTitle="TIPO DE PILAR" prompt="SELECIONE O TIPO DE PILAR" sqref="F14:F234" xr:uid="{00000000-0002-0000-0400-000000000000}">
      <formula1>$AI$2:$AI$3</formula1>
    </dataValidation>
  </dataValidations>
  <printOptions horizontalCentered="1"/>
  <pageMargins left="0.19685039370078741" right="0.19685039370078741" top="0.59055118110236227" bottom="0.59055118110236227" header="0.31496062992125984" footer="0.39370078740157483"/>
  <pageSetup paperSize="9" scale="76" orientation="landscape" horizontalDpi="4294967294" verticalDpi="300" r:id="rId1"/>
  <headerFooter alignWithMargins="0">
    <oddFooter>&amp;C&amp;"Calibri,Regular"&amp;8Página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B1:AL134"/>
  <sheetViews>
    <sheetView showGridLines="0" tabSelected="1" view="pageBreakPreview" topLeftCell="A70" zoomScaleNormal="85" zoomScaleSheetLayoutView="100" workbookViewId="0">
      <selection activeCell="K83" sqref="K83"/>
    </sheetView>
  </sheetViews>
  <sheetFormatPr defaultColWidth="9.140625" defaultRowHeight="11.25" x14ac:dyDescent="0.2"/>
  <cols>
    <col min="1" max="1" width="2.140625" style="130" customWidth="1"/>
    <col min="2" max="24" width="9.140625" style="130"/>
    <col min="25" max="25" width="14.42578125" style="130" customWidth="1"/>
    <col min="26" max="26" width="1.7109375" style="130" customWidth="1"/>
    <col min="27" max="27" width="4.7109375" style="130" customWidth="1"/>
    <col min="28" max="28" width="10.7109375" style="130" customWidth="1"/>
    <col min="29" max="29" width="9.140625" style="130"/>
    <col min="30" max="33" width="0" style="130" hidden="1" customWidth="1"/>
    <col min="34" max="16384" width="9.140625" style="130"/>
  </cols>
  <sheetData>
    <row r="1" spans="2:38" s="75" customFormat="1" ht="4.5" customHeight="1" thickBot="1" x14ac:dyDescent="0.25">
      <c r="C1" s="514"/>
      <c r="D1" s="514"/>
      <c r="E1" s="514"/>
      <c r="F1" s="514"/>
      <c r="G1" s="514"/>
      <c r="H1" s="514"/>
      <c r="I1" s="514"/>
      <c r="J1" s="514"/>
      <c r="K1" s="514"/>
      <c r="L1" s="514"/>
      <c r="M1" s="514"/>
      <c r="N1" s="514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</row>
    <row r="2" spans="2:38" s="75" customFormat="1" ht="12" customHeight="1" x14ac:dyDescent="0.2">
      <c r="B2" s="528" t="s">
        <v>123</v>
      </c>
      <c r="C2" s="529"/>
      <c r="D2" s="529"/>
      <c r="E2" s="529"/>
      <c r="F2" s="529"/>
      <c r="G2" s="529"/>
      <c r="H2" s="529"/>
      <c r="I2" s="529"/>
      <c r="J2" s="529"/>
      <c r="K2" s="529"/>
      <c r="L2" s="529"/>
      <c r="M2" s="529"/>
      <c r="N2" s="529"/>
      <c r="O2" s="529"/>
      <c r="P2" s="529"/>
      <c r="Q2" s="529"/>
      <c r="R2" s="529"/>
      <c r="S2" s="529"/>
      <c r="T2" s="529"/>
      <c r="U2" s="529"/>
      <c r="V2" s="529"/>
      <c r="W2" s="530"/>
      <c r="X2" s="515"/>
      <c r="Y2" s="51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</row>
    <row r="3" spans="2:38" s="75" customFormat="1" ht="30.75" customHeight="1" x14ac:dyDescent="0.2">
      <c r="B3" s="531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532"/>
      <c r="R3" s="532"/>
      <c r="S3" s="532"/>
      <c r="T3" s="532"/>
      <c r="U3" s="532"/>
      <c r="V3" s="532"/>
      <c r="W3" s="533"/>
      <c r="X3" s="517"/>
      <c r="Y3" s="518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</row>
    <row r="4" spans="2:38" s="75" customFormat="1" ht="19.5" customHeight="1" thickBot="1" x14ac:dyDescent="0.25">
      <c r="B4" s="534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6"/>
      <c r="X4" s="519"/>
      <c r="Y4" s="520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</row>
    <row r="5" spans="2:38" ht="5.25" customHeight="1" thickBot="1" x14ac:dyDescent="0.25"/>
    <row r="6" spans="2:38" ht="12" x14ac:dyDescent="0.2">
      <c r="B6" s="523" t="s">
        <v>188</v>
      </c>
      <c r="C6" s="524"/>
      <c r="D6" s="524"/>
      <c r="E6" s="524"/>
      <c r="F6" s="524"/>
      <c r="G6" s="524"/>
      <c r="H6" s="524"/>
      <c r="I6" s="525"/>
      <c r="J6" s="523" t="s">
        <v>115</v>
      </c>
      <c r="K6" s="524"/>
      <c r="L6" s="524"/>
      <c r="M6" s="524"/>
      <c r="N6" s="524"/>
      <c r="O6" s="524"/>
      <c r="P6" s="524"/>
      <c r="Q6" s="525"/>
      <c r="R6" s="523" t="s">
        <v>103</v>
      </c>
      <c r="S6" s="524"/>
      <c r="T6" s="524"/>
      <c r="U6" s="524"/>
      <c r="V6" s="524"/>
      <c r="W6" s="524"/>
      <c r="X6" s="524"/>
      <c r="Y6" s="525"/>
    </row>
    <row r="7" spans="2:38" x14ac:dyDescent="0.2">
      <c r="B7" s="526" t="s">
        <v>65</v>
      </c>
      <c r="C7" s="527"/>
      <c r="D7" s="521" t="s">
        <v>102</v>
      </c>
      <c r="E7" s="521"/>
      <c r="F7" s="521"/>
      <c r="G7" s="521" t="s">
        <v>101</v>
      </c>
      <c r="H7" s="521"/>
      <c r="I7" s="522"/>
      <c r="J7" s="526" t="s">
        <v>65</v>
      </c>
      <c r="K7" s="527"/>
      <c r="L7" s="521" t="s">
        <v>102</v>
      </c>
      <c r="M7" s="521"/>
      <c r="N7" s="521"/>
      <c r="O7" s="521" t="s">
        <v>101</v>
      </c>
      <c r="P7" s="521"/>
      <c r="Q7" s="522"/>
      <c r="R7" s="526" t="s">
        <v>65</v>
      </c>
      <c r="S7" s="527"/>
      <c r="T7" s="521" t="s">
        <v>102</v>
      </c>
      <c r="U7" s="521"/>
      <c r="V7" s="521"/>
      <c r="W7" s="521" t="s">
        <v>101</v>
      </c>
      <c r="X7" s="521"/>
      <c r="Y7" s="522"/>
    </row>
    <row r="8" spans="2:38" ht="12" x14ac:dyDescent="0.2">
      <c r="B8" s="175" t="s">
        <v>100</v>
      </c>
      <c r="C8" s="79"/>
      <c r="D8" s="510">
        <f>Y35</f>
        <v>6.5</v>
      </c>
      <c r="E8" s="511"/>
      <c r="F8" s="77" t="s">
        <v>24</v>
      </c>
      <c r="G8" s="505">
        <f>D8/$AK$11</f>
        <v>6.5</v>
      </c>
      <c r="H8" s="505"/>
      <c r="I8" s="176" t="s">
        <v>24</v>
      </c>
      <c r="J8" s="175" t="s">
        <v>100</v>
      </c>
      <c r="K8" s="79"/>
      <c r="L8" s="510">
        <f>Y50</f>
        <v>35.6</v>
      </c>
      <c r="M8" s="511"/>
      <c r="N8" s="77" t="s">
        <v>24</v>
      </c>
      <c r="O8" s="505">
        <f>L8/$AK$11</f>
        <v>35.6</v>
      </c>
      <c r="P8" s="505"/>
      <c r="Q8" s="176" t="s">
        <v>24</v>
      </c>
      <c r="R8" s="175" t="s">
        <v>100</v>
      </c>
      <c r="S8" s="79"/>
      <c r="T8" s="510">
        <f>Y65+Y80</f>
        <v>12</v>
      </c>
      <c r="U8" s="511"/>
      <c r="V8" s="77" t="s">
        <v>24</v>
      </c>
      <c r="W8" s="505">
        <f>T8/$AK$11</f>
        <v>12</v>
      </c>
      <c r="X8" s="505"/>
      <c r="Y8" s="176" t="s">
        <v>24</v>
      </c>
    </row>
    <row r="9" spans="2:38" ht="12" x14ac:dyDescent="0.2">
      <c r="B9" s="506" t="s">
        <v>93</v>
      </c>
      <c r="C9" s="507"/>
      <c r="D9" s="510">
        <f t="shared" ref="D9:D16" si="0">Y36</f>
        <v>0</v>
      </c>
      <c r="E9" s="511"/>
      <c r="F9" s="77" t="s">
        <v>24</v>
      </c>
      <c r="G9" s="505">
        <f t="shared" ref="G9:G16" si="1">D9/$AK$11</f>
        <v>0</v>
      </c>
      <c r="H9" s="505"/>
      <c r="I9" s="176" t="s">
        <v>24</v>
      </c>
      <c r="J9" s="506" t="s">
        <v>93</v>
      </c>
      <c r="K9" s="507"/>
      <c r="L9" s="510">
        <f t="shared" ref="L9:L16" si="2">Y51</f>
        <v>76.400000000000006</v>
      </c>
      <c r="M9" s="511"/>
      <c r="N9" s="77" t="s">
        <v>24</v>
      </c>
      <c r="O9" s="505">
        <f t="shared" ref="O9:O16" si="3">L9/$AK$11</f>
        <v>76.400000000000006</v>
      </c>
      <c r="P9" s="505"/>
      <c r="Q9" s="176" t="s">
        <v>24</v>
      </c>
      <c r="R9" s="506" t="s">
        <v>93</v>
      </c>
      <c r="S9" s="507"/>
      <c r="T9" s="510">
        <f t="shared" ref="T9:T16" si="4">Y66+Y81</f>
        <v>0</v>
      </c>
      <c r="U9" s="511"/>
      <c r="V9" s="77" t="s">
        <v>24</v>
      </c>
      <c r="W9" s="505">
        <f t="shared" ref="W9:W16" si="5">T9/$AK$11</f>
        <v>0</v>
      </c>
      <c r="X9" s="505"/>
      <c r="Y9" s="176" t="s">
        <v>24</v>
      </c>
    </row>
    <row r="10" spans="2:38" ht="12" x14ac:dyDescent="0.2">
      <c r="B10" s="506" t="s">
        <v>94</v>
      </c>
      <c r="C10" s="507"/>
      <c r="D10" s="510">
        <f t="shared" si="0"/>
        <v>66.2</v>
      </c>
      <c r="E10" s="511"/>
      <c r="F10" s="77" t="s">
        <v>24</v>
      </c>
      <c r="G10" s="505">
        <f t="shared" si="1"/>
        <v>66.2</v>
      </c>
      <c r="H10" s="505"/>
      <c r="I10" s="176" t="s">
        <v>24</v>
      </c>
      <c r="J10" s="506" t="s">
        <v>94</v>
      </c>
      <c r="K10" s="507"/>
      <c r="L10" s="510">
        <f t="shared" si="2"/>
        <v>166.9</v>
      </c>
      <c r="M10" s="511"/>
      <c r="N10" s="77" t="s">
        <v>24</v>
      </c>
      <c r="O10" s="505">
        <f t="shared" si="3"/>
        <v>166.9</v>
      </c>
      <c r="P10" s="505"/>
      <c r="Q10" s="176" t="s">
        <v>24</v>
      </c>
      <c r="R10" s="506" t="s">
        <v>94</v>
      </c>
      <c r="S10" s="507"/>
      <c r="T10" s="510">
        <f t="shared" si="4"/>
        <v>0</v>
      </c>
      <c r="U10" s="511"/>
      <c r="V10" s="77" t="s">
        <v>24</v>
      </c>
      <c r="W10" s="505">
        <f t="shared" si="5"/>
        <v>0</v>
      </c>
      <c r="X10" s="505"/>
      <c r="Y10" s="176" t="s">
        <v>24</v>
      </c>
    </row>
    <row r="11" spans="2:38" ht="12" x14ac:dyDescent="0.2">
      <c r="B11" s="506" t="s">
        <v>95</v>
      </c>
      <c r="C11" s="507"/>
      <c r="D11" s="510">
        <f t="shared" si="0"/>
        <v>329.1</v>
      </c>
      <c r="E11" s="511"/>
      <c r="F11" s="77" t="s">
        <v>24</v>
      </c>
      <c r="G11" s="505">
        <f t="shared" si="1"/>
        <v>329.1</v>
      </c>
      <c r="H11" s="505"/>
      <c r="I11" s="176" t="s">
        <v>24</v>
      </c>
      <c r="J11" s="506" t="s">
        <v>95</v>
      </c>
      <c r="K11" s="507"/>
      <c r="L11" s="510">
        <f t="shared" si="2"/>
        <v>12.7</v>
      </c>
      <c r="M11" s="511"/>
      <c r="N11" s="77" t="s">
        <v>24</v>
      </c>
      <c r="O11" s="505">
        <f t="shared" si="3"/>
        <v>12.7</v>
      </c>
      <c r="P11" s="505"/>
      <c r="Q11" s="176" t="s">
        <v>24</v>
      </c>
      <c r="R11" s="506" t="s">
        <v>95</v>
      </c>
      <c r="S11" s="507"/>
      <c r="T11" s="510">
        <f t="shared" si="4"/>
        <v>54.4</v>
      </c>
      <c r="U11" s="511"/>
      <c r="V11" s="77" t="s">
        <v>24</v>
      </c>
      <c r="W11" s="505">
        <f t="shared" si="5"/>
        <v>54.4</v>
      </c>
      <c r="X11" s="505"/>
      <c r="Y11" s="176" t="s">
        <v>24</v>
      </c>
      <c r="AH11" s="538" t="s">
        <v>69</v>
      </c>
      <c r="AI11" s="539"/>
      <c r="AJ11" s="137" t="s">
        <v>70</v>
      </c>
      <c r="AK11" s="78">
        <v>1</v>
      </c>
    </row>
    <row r="12" spans="2:38" ht="12" x14ac:dyDescent="0.2">
      <c r="B12" s="506" t="s">
        <v>96</v>
      </c>
      <c r="C12" s="507"/>
      <c r="D12" s="510">
        <f t="shared" si="0"/>
        <v>0</v>
      </c>
      <c r="E12" s="511"/>
      <c r="F12" s="77" t="s">
        <v>24</v>
      </c>
      <c r="G12" s="505">
        <f t="shared" si="1"/>
        <v>0</v>
      </c>
      <c r="H12" s="505"/>
      <c r="I12" s="176" t="s">
        <v>24</v>
      </c>
      <c r="J12" s="506" t="s">
        <v>96</v>
      </c>
      <c r="K12" s="507"/>
      <c r="L12" s="510">
        <f t="shared" si="2"/>
        <v>77.7</v>
      </c>
      <c r="M12" s="511"/>
      <c r="N12" s="77" t="s">
        <v>24</v>
      </c>
      <c r="O12" s="505">
        <f t="shared" si="3"/>
        <v>77.7</v>
      </c>
      <c r="P12" s="505"/>
      <c r="Q12" s="176" t="s">
        <v>24</v>
      </c>
      <c r="R12" s="506" t="s">
        <v>96</v>
      </c>
      <c r="S12" s="507"/>
      <c r="T12" s="510">
        <f t="shared" si="4"/>
        <v>0</v>
      </c>
      <c r="U12" s="511"/>
      <c r="V12" s="77" t="s">
        <v>24</v>
      </c>
      <c r="W12" s="505">
        <f t="shared" si="5"/>
        <v>0</v>
      </c>
      <c r="X12" s="505"/>
      <c r="Y12" s="176" t="s">
        <v>24</v>
      </c>
      <c r="AH12" s="499" t="s">
        <v>72</v>
      </c>
      <c r="AI12" s="500"/>
      <c r="AJ12" s="500"/>
      <c r="AK12" s="501"/>
    </row>
    <row r="13" spans="2:38" ht="12" x14ac:dyDescent="0.2">
      <c r="B13" s="506" t="s">
        <v>97</v>
      </c>
      <c r="C13" s="507"/>
      <c r="D13" s="510">
        <f t="shared" si="0"/>
        <v>0</v>
      </c>
      <c r="E13" s="511"/>
      <c r="F13" s="77" t="s">
        <v>24</v>
      </c>
      <c r="G13" s="505">
        <f t="shared" si="1"/>
        <v>0</v>
      </c>
      <c r="H13" s="505"/>
      <c r="I13" s="176" t="s">
        <v>24</v>
      </c>
      <c r="J13" s="506" t="s">
        <v>97</v>
      </c>
      <c r="K13" s="507"/>
      <c r="L13" s="510">
        <f t="shared" si="2"/>
        <v>47.4</v>
      </c>
      <c r="M13" s="511"/>
      <c r="N13" s="77" t="s">
        <v>24</v>
      </c>
      <c r="O13" s="505">
        <f t="shared" si="3"/>
        <v>47.4</v>
      </c>
      <c r="P13" s="505"/>
      <c r="Q13" s="176" t="s">
        <v>24</v>
      </c>
      <c r="R13" s="506" t="s">
        <v>97</v>
      </c>
      <c r="S13" s="507"/>
      <c r="T13" s="510">
        <f t="shared" si="4"/>
        <v>0</v>
      </c>
      <c r="U13" s="511"/>
      <c r="V13" s="77" t="s">
        <v>24</v>
      </c>
      <c r="W13" s="505">
        <f t="shared" si="5"/>
        <v>0</v>
      </c>
      <c r="X13" s="505"/>
      <c r="Y13" s="176" t="s">
        <v>24</v>
      </c>
      <c r="AH13" s="499"/>
      <c r="AI13" s="500"/>
      <c r="AJ13" s="500"/>
      <c r="AK13" s="501"/>
    </row>
    <row r="14" spans="2:38" ht="12" x14ac:dyDescent="0.2">
      <c r="B14" s="506" t="s">
        <v>98</v>
      </c>
      <c r="C14" s="507"/>
      <c r="D14" s="510">
        <f t="shared" si="0"/>
        <v>0</v>
      </c>
      <c r="E14" s="511"/>
      <c r="F14" s="77" t="s">
        <v>24</v>
      </c>
      <c r="G14" s="505">
        <f t="shared" si="1"/>
        <v>0</v>
      </c>
      <c r="H14" s="505"/>
      <c r="I14" s="176" t="s">
        <v>24</v>
      </c>
      <c r="J14" s="506" t="s">
        <v>98</v>
      </c>
      <c r="K14" s="507"/>
      <c r="L14" s="510">
        <f t="shared" si="2"/>
        <v>143.5</v>
      </c>
      <c r="M14" s="511"/>
      <c r="N14" s="77" t="s">
        <v>24</v>
      </c>
      <c r="O14" s="505">
        <f t="shared" si="3"/>
        <v>143.5</v>
      </c>
      <c r="P14" s="505"/>
      <c r="Q14" s="176" t="s">
        <v>24</v>
      </c>
      <c r="R14" s="506" t="s">
        <v>98</v>
      </c>
      <c r="S14" s="507"/>
      <c r="T14" s="510">
        <f t="shared" si="4"/>
        <v>0</v>
      </c>
      <c r="U14" s="511"/>
      <c r="V14" s="77" t="s">
        <v>24</v>
      </c>
      <c r="W14" s="505">
        <f t="shared" si="5"/>
        <v>0</v>
      </c>
      <c r="X14" s="505"/>
      <c r="Y14" s="176" t="s">
        <v>24</v>
      </c>
      <c r="AH14" s="499"/>
      <c r="AI14" s="500"/>
      <c r="AJ14" s="500"/>
      <c r="AK14" s="501"/>
    </row>
    <row r="15" spans="2:38" ht="12" x14ac:dyDescent="0.2">
      <c r="B15" s="506" t="s">
        <v>99</v>
      </c>
      <c r="C15" s="507"/>
      <c r="D15" s="510">
        <f t="shared" si="0"/>
        <v>0</v>
      </c>
      <c r="E15" s="511"/>
      <c r="F15" s="77" t="s">
        <v>24</v>
      </c>
      <c r="G15" s="505">
        <f t="shared" si="1"/>
        <v>0</v>
      </c>
      <c r="H15" s="505"/>
      <c r="I15" s="176" t="s">
        <v>24</v>
      </c>
      <c r="J15" s="506" t="s">
        <v>99</v>
      </c>
      <c r="K15" s="507"/>
      <c r="L15" s="510">
        <f t="shared" si="2"/>
        <v>0</v>
      </c>
      <c r="M15" s="511"/>
      <c r="N15" s="77" t="s">
        <v>24</v>
      </c>
      <c r="O15" s="505">
        <f t="shared" si="3"/>
        <v>0</v>
      </c>
      <c r="P15" s="505"/>
      <c r="Q15" s="176" t="s">
        <v>24</v>
      </c>
      <c r="R15" s="506" t="s">
        <v>99</v>
      </c>
      <c r="S15" s="507"/>
      <c r="T15" s="510">
        <f t="shared" si="4"/>
        <v>0</v>
      </c>
      <c r="U15" s="511"/>
      <c r="V15" s="77" t="s">
        <v>24</v>
      </c>
      <c r="W15" s="505">
        <f t="shared" si="5"/>
        <v>0</v>
      </c>
      <c r="X15" s="505"/>
      <c r="Y15" s="176" t="s">
        <v>24</v>
      </c>
      <c r="AH15" s="499"/>
      <c r="AI15" s="500"/>
      <c r="AJ15" s="500"/>
      <c r="AK15" s="501"/>
    </row>
    <row r="16" spans="2:38" ht="12.75" thickBot="1" x14ac:dyDescent="0.25">
      <c r="B16" s="508" t="s">
        <v>108</v>
      </c>
      <c r="C16" s="509"/>
      <c r="D16" s="512">
        <f t="shared" si="0"/>
        <v>0</v>
      </c>
      <c r="E16" s="513"/>
      <c r="F16" s="177" t="s">
        <v>24</v>
      </c>
      <c r="G16" s="537">
        <f t="shared" si="1"/>
        <v>0</v>
      </c>
      <c r="H16" s="537"/>
      <c r="I16" s="178" t="s">
        <v>24</v>
      </c>
      <c r="J16" s="508" t="s">
        <v>108</v>
      </c>
      <c r="K16" s="509"/>
      <c r="L16" s="512">
        <f t="shared" si="2"/>
        <v>0</v>
      </c>
      <c r="M16" s="513"/>
      <c r="N16" s="177" t="s">
        <v>24</v>
      </c>
      <c r="O16" s="537">
        <f t="shared" si="3"/>
        <v>0</v>
      </c>
      <c r="P16" s="537"/>
      <c r="Q16" s="178" t="s">
        <v>24</v>
      </c>
      <c r="R16" s="508" t="s">
        <v>108</v>
      </c>
      <c r="S16" s="509"/>
      <c r="T16" s="512">
        <f t="shared" si="4"/>
        <v>0</v>
      </c>
      <c r="U16" s="513"/>
      <c r="V16" s="177" t="s">
        <v>24</v>
      </c>
      <c r="W16" s="537">
        <f t="shared" si="5"/>
        <v>0</v>
      </c>
      <c r="X16" s="537"/>
      <c r="Y16" s="178" t="s">
        <v>24</v>
      </c>
      <c r="AH16" s="502"/>
      <c r="AI16" s="503"/>
      <c r="AJ16" s="503"/>
      <c r="AK16" s="504"/>
    </row>
    <row r="17" spans="2:35" ht="3.75" customHeight="1" thickBot="1" x14ac:dyDescent="0.25"/>
    <row r="18" spans="2:35" ht="12" x14ac:dyDescent="0.2">
      <c r="B18" s="523" t="s">
        <v>104</v>
      </c>
      <c r="C18" s="524"/>
      <c r="D18" s="524"/>
      <c r="E18" s="524"/>
      <c r="F18" s="524"/>
      <c r="G18" s="524"/>
      <c r="H18" s="524"/>
      <c r="I18" s="525"/>
      <c r="J18" s="523" t="s">
        <v>129</v>
      </c>
      <c r="K18" s="524"/>
      <c r="L18" s="524"/>
      <c r="M18" s="524"/>
      <c r="N18" s="524"/>
      <c r="O18" s="524"/>
      <c r="P18" s="524"/>
      <c r="Q18" s="525"/>
      <c r="R18" s="523" t="s">
        <v>159</v>
      </c>
      <c r="S18" s="524"/>
      <c r="T18" s="524"/>
      <c r="U18" s="524"/>
      <c r="V18" s="524"/>
      <c r="W18" s="524"/>
      <c r="X18" s="524"/>
      <c r="Y18" s="525"/>
    </row>
    <row r="19" spans="2:35" x14ac:dyDescent="0.2">
      <c r="B19" s="526" t="s">
        <v>65</v>
      </c>
      <c r="C19" s="527"/>
      <c r="D19" s="521" t="s">
        <v>102</v>
      </c>
      <c r="E19" s="521"/>
      <c r="F19" s="521"/>
      <c r="G19" s="521" t="s">
        <v>101</v>
      </c>
      <c r="H19" s="521"/>
      <c r="I19" s="522"/>
      <c r="J19" s="526" t="s">
        <v>65</v>
      </c>
      <c r="K19" s="527"/>
      <c r="L19" s="521" t="s">
        <v>102</v>
      </c>
      <c r="M19" s="521"/>
      <c r="N19" s="521"/>
      <c r="O19" s="521" t="s">
        <v>101</v>
      </c>
      <c r="P19" s="521"/>
      <c r="Q19" s="522"/>
      <c r="R19" s="526" t="s">
        <v>65</v>
      </c>
      <c r="S19" s="527"/>
      <c r="T19" s="521" t="s">
        <v>102</v>
      </c>
      <c r="U19" s="521"/>
      <c r="V19" s="521"/>
      <c r="W19" s="521" t="s">
        <v>101</v>
      </c>
      <c r="X19" s="521"/>
      <c r="Y19" s="522"/>
    </row>
    <row r="20" spans="2:35" ht="12" x14ac:dyDescent="0.2">
      <c r="B20" s="175" t="s">
        <v>100</v>
      </c>
      <c r="C20" s="79"/>
      <c r="D20" s="510">
        <f>Y95</f>
        <v>0</v>
      </c>
      <c r="E20" s="511"/>
      <c r="F20" s="77" t="s">
        <v>24</v>
      </c>
      <c r="G20" s="505">
        <f>D20/$AK$11</f>
        <v>0</v>
      </c>
      <c r="H20" s="505"/>
      <c r="I20" s="176" t="s">
        <v>24</v>
      </c>
      <c r="J20" s="175" t="s">
        <v>100</v>
      </c>
      <c r="K20" s="79"/>
      <c r="L20" s="510">
        <f>M110</f>
        <v>0</v>
      </c>
      <c r="M20" s="511"/>
      <c r="N20" s="77" t="s">
        <v>24</v>
      </c>
      <c r="O20" s="505">
        <f>L20/$AK$11</f>
        <v>0</v>
      </c>
      <c r="P20" s="505"/>
      <c r="Q20" s="176" t="s">
        <v>24</v>
      </c>
      <c r="R20" s="175" t="s">
        <v>100</v>
      </c>
      <c r="S20" s="79"/>
      <c r="T20" s="510">
        <f>Y110</f>
        <v>0</v>
      </c>
      <c r="U20" s="511"/>
      <c r="V20" s="77" t="s">
        <v>24</v>
      </c>
      <c r="W20" s="505">
        <f>T20/$AK$11</f>
        <v>0</v>
      </c>
      <c r="X20" s="505"/>
      <c r="Y20" s="176" t="s">
        <v>24</v>
      </c>
      <c r="AC20" s="131"/>
      <c r="AD20" s="131"/>
      <c r="AE20" s="131"/>
      <c r="AF20" s="131"/>
      <c r="AG20" s="131"/>
      <c r="AH20" s="131"/>
      <c r="AI20" s="131"/>
    </row>
    <row r="21" spans="2:35" ht="12" x14ac:dyDescent="0.2">
      <c r="B21" s="506" t="s">
        <v>93</v>
      </c>
      <c r="C21" s="507"/>
      <c r="D21" s="510">
        <f t="shared" ref="D21:D28" si="6">Y96</f>
        <v>0</v>
      </c>
      <c r="E21" s="511"/>
      <c r="F21" s="77" t="s">
        <v>24</v>
      </c>
      <c r="G21" s="505">
        <f t="shared" ref="G21:G28" si="7">D21/$AK$11</f>
        <v>0</v>
      </c>
      <c r="H21" s="505"/>
      <c r="I21" s="176" t="s">
        <v>24</v>
      </c>
      <c r="J21" s="506" t="s">
        <v>93</v>
      </c>
      <c r="K21" s="507"/>
      <c r="L21" s="510">
        <f t="shared" ref="L21:L28" si="8">M111</f>
        <v>0</v>
      </c>
      <c r="M21" s="511"/>
      <c r="N21" s="77" t="s">
        <v>24</v>
      </c>
      <c r="O21" s="505">
        <f t="shared" ref="O21:O28" si="9">L21/$AK$11</f>
        <v>0</v>
      </c>
      <c r="P21" s="505"/>
      <c r="Q21" s="176" t="s">
        <v>24</v>
      </c>
      <c r="R21" s="506" t="s">
        <v>93</v>
      </c>
      <c r="S21" s="507"/>
      <c r="T21" s="510">
        <f t="shared" ref="T21:T28" si="10">Y111</f>
        <v>0</v>
      </c>
      <c r="U21" s="511"/>
      <c r="V21" s="77" t="s">
        <v>24</v>
      </c>
      <c r="W21" s="505">
        <f t="shared" ref="W21:W28" si="11">T21/$AK$11</f>
        <v>0</v>
      </c>
      <c r="X21" s="505"/>
      <c r="Y21" s="176" t="s">
        <v>24</v>
      </c>
    </row>
    <row r="22" spans="2:35" ht="12" x14ac:dyDescent="0.2">
      <c r="B22" s="506" t="s">
        <v>94</v>
      </c>
      <c r="C22" s="507"/>
      <c r="D22" s="510">
        <f t="shared" si="6"/>
        <v>0</v>
      </c>
      <c r="E22" s="511"/>
      <c r="F22" s="77" t="s">
        <v>24</v>
      </c>
      <c r="G22" s="505">
        <f t="shared" si="7"/>
        <v>0</v>
      </c>
      <c r="H22" s="505"/>
      <c r="I22" s="176" t="s">
        <v>24</v>
      </c>
      <c r="J22" s="506" t="s">
        <v>94</v>
      </c>
      <c r="K22" s="507"/>
      <c r="L22" s="510">
        <f t="shared" si="8"/>
        <v>82.8</v>
      </c>
      <c r="M22" s="511"/>
      <c r="N22" s="77" t="s">
        <v>24</v>
      </c>
      <c r="O22" s="505">
        <f t="shared" si="9"/>
        <v>82.8</v>
      </c>
      <c r="P22" s="505"/>
      <c r="Q22" s="176" t="s">
        <v>24</v>
      </c>
      <c r="R22" s="506" t="s">
        <v>94</v>
      </c>
      <c r="S22" s="507"/>
      <c r="T22" s="510">
        <f t="shared" si="10"/>
        <v>0</v>
      </c>
      <c r="U22" s="511"/>
      <c r="V22" s="77" t="s">
        <v>24</v>
      </c>
      <c r="W22" s="505">
        <f t="shared" si="11"/>
        <v>0</v>
      </c>
      <c r="X22" s="505"/>
      <c r="Y22" s="176" t="s">
        <v>24</v>
      </c>
      <c r="AB22" s="134"/>
    </row>
    <row r="23" spans="2:35" ht="12" x14ac:dyDescent="0.2">
      <c r="B23" s="506" t="s">
        <v>95</v>
      </c>
      <c r="C23" s="507"/>
      <c r="D23" s="510">
        <f t="shared" si="6"/>
        <v>0</v>
      </c>
      <c r="E23" s="511"/>
      <c r="F23" s="77" t="s">
        <v>24</v>
      </c>
      <c r="G23" s="505">
        <f t="shared" si="7"/>
        <v>0</v>
      </c>
      <c r="H23" s="505"/>
      <c r="I23" s="176" t="s">
        <v>24</v>
      </c>
      <c r="J23" s="506" t="s">
        <v>95</v>
      </c>
      <c r="K23" s="507"/>
      <c r="L23" s="510">
        <f t="shared" si="8"/>
        <v>486.9</v>
      </c>
      <c r="M23" s="511"/>
      <c r="N23" s="77" t="s">
        <v>24</v>
      </c>
      <c r="O23" s="505">
        <f t="shared" si="9"/>
        <v>486.9</v>
      </c>
      <c r="P23" s="505"/>
      <c r="Q23" s="176" t="s">
        <v>24</v>
      </c>
      <c r="R23" s="506" t="s">
        <v>95</v>
      </c>
      <c r="S23" s="507"/>
      <c r="T23" s="510">
        <f t="shared" si="10"/>
        <v>0</v>
      </c>
      <c r="U23" s="511"/>
      <c r="V23" s="77" t="s">
        <v>24</v>
      </c>
      <c r="W23" s="505">
        <f t="shared" si="11"/>
        <v>0</v>
      </c>
      <c r="X23" s="505"/>
      <c r="Y23" s="176" t="s">
        <v>24</v>
      </c>
      <c r="AF23" s="133"/>
    </row>
    <row r="24" spans="2:35" ht="12" x14ac:dyDescent="0.2">
      <c r="B24" s="506" t="s">
        <v>96</v>
      </c>
      <c r="C24" s="507"/>
      <c r="D24" s="510">
        <f t="shared" si="6"/>
        <v>0</v>
      </c>
      <c r="E24" s="511"/>
      <c r="F24" s="77" t="s">
        <v>24</v>
      </c>
      <c r="G24" s="505">
        <f t="shared" si="7"/>
        <v>0</v>
      </c>
      <c r="H24" s="505"/>
      <c r="I24" s="176" t="s">
        <v>24</v>
      </c>
      <c r="J24" s="506" t="s">
        <v>96</v>
      </c>
      <c r="K24" s="507"/>
      <c r="L24" s="510">
        <f t="shared" si="8"/>
        <v>0</v>
      </c>
      <c r="M24" s="511"/>
      <c r="N24" s="77" t="s">
        <v>24</v>
      </c>
      <c r="O24" s="505">
        <f t="shared" si="9"/>
        <v>0</v>
      </c>
      <c r="P24" s="505"/>
      <c r="Q24" s="176" t="s">
        <v>24</v>
      </c>
      <c r="R24" s="506" t="s">
        <v>96</v>
      </c>
      <c r="S24" s="507"/>
      <c r="T24" s="510">
        <f t="shared" si="10"/>
        <v>0</v>
      </c>
      <c r="U24" s="511"/>
      <c r="V24" s="77" t="s">
        <v>24</v>
      </c>
      <c r="W24" s="505">
        <f t="shared" si="11"/>
        <v>0</v>
      </c>
      <c r="X24" s="505"/>
      <c r="Y24" s="176" t="s">
        <v>24</v>
      </c>
      <c r="AF24" s="133"/>
    </row>
    <row r="25" spans="2:35" ht="12" x14ac:dyDescent="0.2">
      <c r="B25" s="506" t="s">
        <v>97</v>
      </c>
      <c r="C25" s="507"/>
      <c r="D25" s="510">
        <f t="shared" si="6"/>
        <v>0</v>
      </c>
      <c r="E25" s="511"/>
      <c r="F25" s="77" t="s">
        <v>24</v>
      </c>
      <c r="G25" s="505">
        <f t="shared" si="7"/>
        <v>0</v>
      </c>
      <c r="H25" s="505"/>
      <c r="I25" s="176" t="s">
        <v>24</v>
      </c>
      <c r="J25" s="506" t="s">
        <v>97</v>
      </c>
      <c r="K25" s="507"/>
      <c r="L25" s="510">
        <f t="shared" si="8"/>
        <v>0</v>
      </c>
      <c r="M25" s="511"/>
      <c r="N25" s="77" t="s">
        <v>24</v>
      </c>
      <c r="O25" s="505">
        <f t="shared" si="9"/>
        <v>0</v>
      </c>
      <c r="P25" s="505"/>
      <c r="Q25" s="176" t="s">
        <v>24</v>
      </c>
      <c r="R25" s="506" t="s">
        <v>97</v>
      </c>
      <c r="S25" s="507"/>
      <c r="T25" s="510">
        <f t="shared" si="10"/>
        <v>0</v>
      </c>
      <c r="U25" s="511"/>
      <c r="V25" s="77" t="s">
        <v>24</v>
      </c>
      <c r="W25" s="505">
        <f t="shared" si="11"/>
        <v>0</v>
      </c>
      <c r="X25" s="505"/>
      <c r="Y25" s="176" t="s">
        <v>24</v>
      </c>
      <c r="AF25" s="133"/>
    </row>
    <row r="26" spans="2:35" ht="12" x14ac:dyDescent="0.2">
      <c r="B26" s="506" t="s">
        <v>98</v>
      </c>
      <c r="C26" s="507"/>
      <c r="D26" s="510">
        <f t="shared" si="6"/>
        <v>0</v>
      </c>
      <c r="E26" s="511"/>
      <c r="F26" s="77" t="s">
        <v>24</v>
      </c>
      <c r="G26" s="505">
        <f t="shared" si="7"/>
        <v>0</v>
      </c>
      <c r="H26" s="505"/>
      <c r="I26" s="176" t="s">
        <v>24</v>
      </c>
      <c r="J26" s="506" t="s">
        <v>98</v>
      </c>
      <c r="K26" s="507"/>
      <c r="L26" s="510">
        <f t="shared" si="8"/>
        <v>0</v>
      </c>
      <c r="M26" s="511"/>
      <c r="N26" s="77" t="s">
        <v>24</v>
      </c>
      <c r="O26" s="505">
        <f t="shared" si="9"/>
        <v>0</v>
      </c>
      <c r="P26" s="505"/>
      <c r="Q26" s="176" t="s">
        <v>24</v>
      </c>
      <c r="R26" s="506" t="s">
        <v>98</v>
      </c>
      <c r="S26" s="507"/>
      <c r="T26" s="510">
        <f t="shared" si="10"/>
        <v>0</v>
      </c>
      <c r="U26" s="511"/>
      <c r="V26" s="77" t="s">
        <v>24</v>
      </c>
      <c r="W26" s="505">
        <f t="shared" si="11"/>
        <v>0</v>
      </c>
      <c r="X26" s="505"/>
      <c r="Y26" s="176" t="s">
        <v>24</v>
      </c>
      <c r="AF26" s="132"/>
    </row>
    <row r="27" spans="2:35" ht="12" x14ac:dyDescent="0.2">
      <c r="B27" s="506" t="s">
        <v>99</v>
      </c>
      <c r="C27" s="507"/>
      <c r="D27" s="510">
        <f t="shared" si="6"/>
        <v>0</v>
      </c>
      <c r="E27" s="511"/>
      <c r="F27" s="77" t="s">
        <v>24</v>
      </c>
      <c r="G27" s="505">
        <f t="shared" si="7"/>
        <v>0</v>
      </c>
      <c r="H27" s="505"/>
      <c r="I27" s="176" t="s">
        <v>24</v>
      </c>
      <c r="J27" s="506" t="s">
        <v>99</v>
      </c>
      <c r="K27" s="507"/>
      <c r="L27" s="510">
        <f t="shared" si="8"/>
        <v>0</v>
      </c>
      <c r="M27" s="511"/>
      <c r="N27" s="77" t="s">
        <v>24</v>
      </c>
      <c r="O27" s="505">
        <f t="shared" si="9"/>
        <v>0</v>
      </c>
      <c r="P27" s="505"/>
      <c r="Q27" s="176" t="s">
        <v>24</v>
      </c>
      <c r="R27" s="506" t="s">
        <v>99</v>
      </c>
      <c r="S27" s="507"/>
      <c r="T27" s="510">
        <f t="shared" si="10"/>
        <v>0</v>
      </c>
      <c r="U27" s="511"/>
      <c r="V27" s="77" t="s">
        <v>24</v>
      </c>
      <c r="W27" s="505">
        <f t="shared" si="11"/>
        <v>0</v>
      </c>
      <c r="X27" s="505"/>
      <c r="Y27" s="176" t="s">
        <v>24</v>
      </c>
      <c r="AC27" s="131"/>
      <c r="AD27" s="131"/>
      <c r="AE27" s="131"/>
      <c r="AF27" s="131"/>
      <c r="AG27" s="131"/>
      <c r="AH27" s="131"/>
      <c r="AI27" s="131"/>
    </row>
    <row r="28" spans="2:35" ht="12.75" thickBot="1" x14ac:dyDescent="0.25">
      <c r="B28" s="508" t="s">
        <v>108</v>
      </c>
      <c r="C28" s="509"/>
      <c r="D28" s="512">
        <f t="shared" si="6"/>
        <v>0</v>
      </c>
      <c r="E28" s="513"/>
      <c r="F28" s="177" t="s">
        <v>24</v>
      </c>
      <c r="G28" s="537">
        <f t="shared" si="7"/>
        <v>0</v>
      </c>
      <c r="H28" s="537"/>
      <c r="I28" s="178" t="s">
        <v>24</v>
      </c>
      <c r="J28" s="508" t="s">
        <v>108</v>
      </c>
      <c r="K28" s="509"/>
      <c r="L28" s="510">
        <f t="shared" si="8"/>
        <v>0</v>
      </c>
      <c r="M28" s="511"/>
      <c r="N28" s="177" t="s">
        <v>24</v>
      </c>
      <c r="O28" s="537">
        <f t="shared" si="9"/>
        <v>0</v>
      </c>
      <c r="P28" s="537"/>
      <c r="Q28" s="178" t="s">
        <v>24</v>
      </c>
      <c r="R28" s="508" t="s">
        <v>108</v>
      </c>
      <c r="S28" s="509"/>
      <c r="T28" s="510">
        <f t="shared" si="10"/>
        <v>0</v>
      </c>
      <c r="U28" s="511"/>
      <c r="V28" s="177" t="s">
        <v>24</v>
      </c>
      <c r="W28" s="537">
        <f t="shared" si="11"/>
        <v>0</v>
      </c>
      <c r="X28" s="537"/>
      <c r="Y28" s="178" t="s">
        <v>24</v>
      </c>
      <c r="AC28" s="131"/>
      <c r="AD28" s="131"/>
      <c r="AE28" s="131"/>
      <c r="AF28" s="131"/>
      <c r="AG28" s="131"/>
      <c r="AH28" s="131"/>
      <c r="AI28" s="131"/>
    </row>
    <row r="29" spans="2:35" ht="4.5" customHeight="1" thickBot="1" x14ac:dyDescent="0.25">
      <c r="AC29" s="131"/>
      <c r="AD29" s="131"/>
      <c r="AE29" s="131"/>
      <c r="AF29" s="131"/>
      <c r="AG29" s="131"/>
      <c r="AH29" s="131"/>
      <c r="AI29" s="131"/>
    </row>
    <row r="30" spans="2:35" ht="12" x14ac:dyDescent="0.2">
      <c r="B30" s="484" t="s">
        <v>189</v>
      </c>
      <c r="C30" s="485"/>
      <c r="D30" s="485"/>
      <c r="E30" s="485"/>
      <c r="F30" s="485"/>
      <c r="G30" s="485"/>
      <c r="H30" s="485"/>
      <c r="I30" s="485"/>
      <c r="J30" s="485"/>
      <c r="K30" s="485"/>
      <c r="L30" s="485"/>
      <c r="M30" s="485"/>
      <c r="N30" s="485"/>
      <c r="O30" s="485"/>
      <c r="P30" s="485"/>
      <c r="Q30" s="485"/>
      <c r="R30" s="485"/>
      <c r="S30" s="485"/>
      <c r="T30" s="485"/>
      <c r="U30" s="485"/>
      <c r="V30" s="485"/>
      <c r="W30" s="485"/>
      <c r="X30" s="485"/>
      <c r="Y30" s="486"/>
      <c r="AC30" s="131"/>
      <c r="AD30" s="131"/>
      <c r="AE30" s="131"/>
      <c r="AF30" s="131"/>
      <c r="AG30" s="131"/>
      <c r="AH30" s="131"/>
      <c r="AI30" s="131"/>
    </row>
    <row r="31" spans="2:35" ht="3" customHeight="1" x14ac:dyDescent="0.2">
      <c r="B31" s="179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80"/>
      <c r="AC31" s="131"/>
      <c r="AD31" s="131"/>
      <c r="AE31" s="131"/>
      <c r="AF31" s="131"/>
      <c r="AG31" s="131"/>
      <c r="AH31" s="131"/>
      <c r="AI31" s="131"/>
    </row>
    <row r="32" spans="2:35" ht="12.75" customHeight="1" x14ac:dyDescent="0.2">
      <c r="B32" s="487" t="s">
        <v>65</v>
      </c>
      <c r="C32" s="490" t="s">
        <v>54</v>
      </c>
      <c r="D32" s="491"/>
      <c r="E32" s="491"/>
      <c r="F32" s="491"/>
      <c r="G32" s="491"/>
      <c r="H32" s="491"/>
      <c r="I32" s="491"/>
      <c r="J32" s="491"/>
      <c r="K32" s="491"/>
      <c r="L32" s="491"/>
      <c r="M32" s="491"/>
      <c r="N32" s="491"/>
      <c r="O32" s="491"/>
      <c r="P32" s="491"/>
      <c r="Q32" s="491"/>
      <c r="R32" s="491"/>
      <c r="S32" s="491"/>
      <c r="T32" s="491"/>
      <c r="U32" s="491"/>
      <c r="V32" s="491"/>
      <c r="W32" s="491"/>
      <c r="X32" s="492"/>
      <c r="Y32" s="493" t="s">
        <v>105</v>
      </c>
      <c r="AC32" s="131"/>
      <c r="AD32" s="131"/>
      <c r="AE32" s="131"/>
      <c r="AF32" s="131"/>
      <c r="AG32" s="131"/>
      <c r="AH32" s="131"/>
      <c r="AI32" s="131"/>
    </row>
    <row r="33" spans="2:35" x14ac:dyDescent="0.2">
      <c r="B33" s="488"/>
      <c r="C33" s="80" t="s">
        <v>238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494"/>
      <c r="AC33" s="131"/>
      <c r="AD33" s="131"/>
      <c r="AE33" s="131"/>
      <c r="AF33" s="131"/>
      <c r="AG33" s="131"/>
      <c r="AH33" s="131"/>
      <c r="AI33" s="131"/>
    </row>
    <row r="34" spans="2:35" x14ac:dyDescent="0.2">
      <c r="B34" s="489"/>
      <c r="C34" s="496" t="s">
        <v>66</v>
      </c>
      <c r="D34" s="497"/>
      <c r="E34" s="497"/>
      <c r="F34" s="497"/>
      <c r="G34" s="497"/>
      <c r="H34" s="497"/>
      <c r="I34" s="497"/>
      <c r="J34" s="497"/>
      <c r="K34" s="497"/>
      <c r="L34" s="497"/>
      <c r="M34" s="497"/>
      <c r="N34" s="497"/>
      <c r="O34" s="497"/>
      <c r="P34" s="497"/>
      <c r="Q34" s="497"/>
      <c r="R34" s="497"/>
      <c r="S34" s="497"/>
      <c r="T34" s="497"/>
      <c r="U34" s="497"/>
      <c r="V34" s="497"/>
      <c r="W34" s="497"/>
      <c r="X34" s="498"/>
      <c r="Y34" s="495"/>
      <c r="AC34" s="131"/>
      <c r="AD34" s="131"/>
      <c r="AE34" s="131"/>
      <c r="AF34" s="131"/>
      <c r="AG34" s="131"/>
      <c r="AH34" s="131"/>
      <c r="AI34" s="131"/>
    </row>
    <row r="35" spans="2:35" ht="12" x14ac:dyDescent="0.2">
      <c r="B35" s="181">
        <v>5</v>
      </c>
      <c r="C35" s="173">
        <v>6.5</v>
      </c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82">
        <f>SUM(C35:X35)</f>
        <v>6.5</v>
      </c>
    </row>
    <row r="36" spans="2:35" ht="12" x14ac:dyDescent="0.2">
      <c r="B36" s="181">
        <v>6.3</v>
      </c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82">
        <f t="shared" ref="Y36:Y43" si="12">SUM(C36:X36)</f>
        <v>0</v>
      </c>
      <c r="AC36" s="131"/>
      <c r="AD36" s="131"/>
      <c r="AE36" s="131"/>
      <c r="AF36" s="131"/>
      <c r="AG36" s="131"/>
      <c r="AH36" s="131"/>
      <c r="AI36" s="131"/>
    </row>
    <row r="37" spans="2:35" ht="12" x14ac:dyDescent="0.2">
      <c r="B37" s="181">
        <v>8</v>
      </c>
      <c r="C37" s="174">
        <v>66.2</v>
      </c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4"/>
      <c r="Y37" s="182">
        <f t="shared" si="12"/>
        <v>66.2</v>
      </c>
      <c r="AC37" s="131"/>
      <c r="AD37" s="131"/>
      <c r="AE37" s="131"/>
      <c r="AF37" s="131"/>
      <c r="AG37" s="131"/>
      <c r="AH37" s="131"/>
      <c r="AI37" s="131"/>
    </row>
    <row r="38" spans="2:35" ht="12" x14ac:dyDescent="0.2">
      <c r="B38" s="181">
        <v>10</v>
      </c>
      <c r="C38" s="174">
        <v>329.1</v>
      </c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82">
        <f t="shared" si="12"/>
        <v>329.1</v>
      </c>
      <c r="AC38" s="131"/>
      <c r="AD38" s="131"/>
      <c r="AE38" s="131"/>
      <c r="AF38" s="131"/>
      <c r="AG38" s="131"/>
      <c r="AH38" s="131"/>
      <c r="AI38" s="131"/>
    </row>
    <row r="39" spans="2:35" ht="12" x14ac:dyDescent="0.2">
      <c r="B39" s="181">
        <v>12.5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82">
        <f t="shared" si="12"/>
        <v>0</v>
      </c>
      <c r="AC39" s="131"/>
      <c r="AD39" s="131"/>
      <c r="AE39" s="131"/>
      <c r="AF39" s="131"/>
      <c r="AG39" s="131"/>
      <c r="AH39" s="131"/>
      <c r="AI39" s="131"/>
    </row>
    <row r="40" spans="2:35" ht="12" x14ac:dyDescent="0.2">
      <c r="B40" s="181">
        <v>16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82">
        <f t="shared" si="12"/>
        <v>0</v>
      </c>
      <c r="AC40" s="131"/>
      <c r="AD40" s="131"/>
      <c r="AE40" s="131"/>
      <c r="AF40" s="131"/>
      <c r="AG40" s="131"/>
      <c r="AH40" s="131"/>
      <c r="AI40" s="131"/>
    </row>
    <row r="41" spans="2:35" ht="12" x14ac:dyDescent="0.2">
      <c r="B41" s="181">
        <v>20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82">
        <f t="shared" si="12"/>
        <v>0</v>
      </c>
      <c r="AC41" s="131"/>
      <c r="AD41" s="131"/>
      <c r="AE41" s="131"/>
      <c r="AF41" s="131"/>
      <c r="AG41" s="131"/>
      <c r="AH41" s="131"/>
      <c r="AI41" s="131"/>
    </row>
    <row r="42" spans="2:35" ht="12" x14ac:dyDescent="0.2">
      <c r="B42" s="181">
        <v>25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82">
        <f>SUM(C42:X42)</f>
        <v>0</v>
      </c>
      <c r="AC42" s="131"/>
      <c r="AD42" s="131"/>
      <c r="AE42" s="131"/>
      <c r="AF42" s="131"/>
      <c r="AG42" s="131"/>
      <c r="AH42" s="131"/>
      <c r="AI42" s="131"/>
    </row>
    <row r="43" spans="2:35" ht="12.75" thickBot="1" x14ac:dyDescent="0.25">
      <c r="B43" s="183" t="s">
        <v>116</v>
      </c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5">
        <f t="shared" si="12"/>
        <v>0</v>
      </c>
      <c r="AC43" s="131"/>
      <c r="AD43" s="131"/>
      <c r="AE43" s="131"/>
      <c r="AF43" s="131"/>
      <c r="AG43" s="131"/>
      <c r="AH43" s="131"/>
      <c r="AI43" s="131"/>
    </row>
    <row r="44" spans="2:35" ht="4.5" customHeight="1" thickBot="1" x14ac:dyDescent="0.25"/>
    <row r="45" spans="2:35" ht="12" x14ac:dyDescent="0.2">
      <c r="B45" s="484" t="s">
        <v>117</v>
      </c>
      <c r="C45" s="485"/>
      <c r="D45" s="485"/>
      <c r="E45" s="485"/>
      <c r="F45" s="485"/>
      <c r="G45" s="485"/>
      <c r="H45" s="485"/>
      <c r="I45" s="485"/>
      <c r="J45" s="485"/>
      <c r="K45" s="485"/>
      <c r="L45" s="485"/>
      <c r="M45" s="485"/>
      <c r="N45" s="485"/>
      <c r="O45" s="485"/>
      <c r="P45" s="485"/>
      <c r="Q45" s="485"/>
      <c r="R45" s="485"/>
      <c r="S45" s="485"/>
      <c r="T45" s="485"/>
      <c r="U45" s="485"/>
      <c r="V45" s="485"/>
      <c r="W45" s="485"/>
      <c r="X45" s="485"/>
      <c r="Y45" s="486"/>
      <c r="AC45" s="131"/>
      <c r="AD45" s="131"/>
      <c r="AE45" s="131"/>
      <c r="AF45" s="131"/>
      <c r="AG45" s="131"/>
      <c r="AH45" s="131"/>
      <c r="AI45" s="131"/>
    </row>
    <row r="46" spans="2:35" ht="3" customHeight="1" x14ac:dyDescent="0.2">
      <c r="B46" s="179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80"/>
      <c r="AC46" s="131"/>
      <c r="AD46" s="131"/>
      <c r="AE46" s="131"/>
      <c r="AF46" s="131"/>
      <c r="AG46" s="131"/>
      <c r="AH46" s="131"/>
      <c r="AI46" s="131"/>
    </row>
    <row r="47" spans="2:35" ht="12.75" customHeight="1" x14ac:dyDescent="0.2">
      <c r="B47" s="487" t="s">
        <v>65</v>
      </c>
      <c r="C47" s="490" t="s">
        <v>54</v>
      </c>
      <c r="D47" s="491"/>
      <c r="E47" s="491"/>
      <c r="F47" s="491"/>
      <c r="G47" s="491"/>
      <c r="H47" s="491"/>
      <c r="I47" s="491"/>
      <c r="J47" s="491"/>
      <c r="K47" s="491"/>
      <c r="L47" s="491"/>
      <c r="M47" s="491"/>
      <c r="N47" s="491"/>
      <c r="O47" s="491"/>
      <c r="P47" s="491"/>
      <c r="Q47" s="491"/>
      <c r="R47" s="491"/>
      <c r="S47" s="491"/>
      <c r="T47" s="491"/>
      <c r="U47" s="491"/>
      <c r="V47" s="491"/>
      <c r="W47" s="491"/>
      <c r="X47" s="492"/>
      <c r="Y47" s="493" t="s">
        <v>105</v>
      </c>
      <c r="AC47" s="131"/>
      <c r="AD47" s="131"/>
      <c r="AE47" s="131"/>
      <c r="AF47" s="131"/>
      <c r="AG47" s="131"/>
      <c r="AH47" s="131"/>
      <c r="AI47" s="131"/>
    </row>
    <row r="48" spans="2:35" x14ac:dyDescent="0.2">
      <c r="B48" s="488"/>
      <c r="C48" s="80" t="s">
        <v>238</v>
      </c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494"/>
      <c r="AC48" s="131"/>
      <c r="AD48" s="131"/>
      <c r="AE48" s="131"/>
      <c r="AF48" s="131"/>
      <c r="AG48" s="131"/>
      <c r="AH48" s="131"/>
      <c r="AI48" s="131"/>
    </row>
    <row r="49" spans="2:35" x14ac:dyDescent="0.2">
      <c r="B49" s="489"/>
      <c r="C49" s="496" t="s">
        <v>66</v>
      </c>
      <c r="D49" s="497"/>
      <c r="E49" s="497"/>
      <c r="F49" s="497"/>
      <c r="G49" s="497"/>
      <c r="H49" s="497"/>
      <c r="I49" s="497"/>
      <c r="J49" s="497"/>
      <c r="K49" s="497"/>
      <c r="L49" s="497"/>
      <c r="M49" s="497"/>
      <c r="N49" s="497"/>
      <c r="O49" s="497"/>
      <c r="P49" s="497"/>
      <c r="Q49" s="497"/>
      <c r="R49" s="497"/>
      <c r="S49" s="497"/>
      <c r="T49" s="497"/>
      <c r="U49" s="497"/>
      <c r="V49" s="497"/>
      <c r="W49" s="497"/>
      <c r="X49" s="498"/>
      <c r="Y49" s="495"/>
      <c r="AC49" s="131"/>
      <c r="AD49" s="131"/>
      <c r="AE49" s="131"/>
      <c r="AF49" s="131"/>
      <c r="AG49" s="131"/>
      <c r="AH49" s="131"/>
      <c r="AI49" s="131"/>
    </row>
    <row r="50" spans="2:35" ht="12" x14ac:dyDescent="0.2">
      <c r="B50" s="181">
        <v>5</v>
      </c>
      <c r="C50" s="173">
        <v>35.6</v>
      </c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82">
        <f>SUM(C50:X50)</f>
        <v>35.6</v>
      </c>
    </row>
    <row r="51" spans="2:35" ht="12" x14ac:dyDescent="0.2">
      <c r="B51" s="181">
        <v>6.3</v>
      </c>
      <c r="C51" s="174">
        <v>76.400000000000006</v>
      </c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82">
        <f t="shared" ref="Y51:Y58" si="13">SUM(C51:X51)</f>
        <v>76.400000000000006</v>
      </c>
      <c r="AC51" s="131"/>
      <c r="AD51" s="131"/>
      <c r="AE51" s="131"/>
      <c r="AF51" s="131"/>
      <c r="AG51" s="131"/>
      <c r="AH51" s="131"/>
      <c r="AI51" s="131"/>
    </row>
    <row r="52" spans="2:35" ht="12" x14ac:dyDescent="0.2">
      <c r="B52" s="181">
        <v>8</v>
      </c>
      <c r="C52" s="174">
        <v>166.9</v>
      </c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82">
        <f t="shared" si="13"/>
        <v>166.9</v>
      </c>
      <c r="AC52" s="131"/>
      <c r="AD52" s="131"/>
      <c r="AE52" s="131"/>
      <c r="AF52" s="131"/>
      <c r="AG52" s="131"/>
      <c r="AH52" s="131"/>
      <c r="AI52" s="131"/>
    </row>
    <row r="53" spans="2:35" ht="12" x14ac:dyDescent="0.2">
      <c r="B53" s="181">
        <v>10</v>
      </c>
      <c r="C53" s="174">
        <v>12.7</v>
      </c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82">
        <f t="shared" si="13"/>
        <v>12.7</v>
      </c>
      <c r="AC53" s="131"/>
      <c r="AD53" s="131"/>
      <c r="AE53" s="131"/>
      <c r="AF53" s="131"/>
      <c r="AG53" s="131"/>
      <c r="AH53" s="131"/>
      <c r="AI53" s="131"/>
    </row>
    <row r="54" spans="2:35" ht="12" x14ac:dyDescent="0.2">
      <c r="B54" s="181">
        <v>12.5</v>
      </c>
      <c r="C54" s="174">
        <v>77.7</v>
      </c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82">
        <f t="shared" si="13"/>
        <v>77.7</v>
      </c>
      <c r="AC54" s="131"/>
      <c r="AD54" s="131"/>
      <c r="AE54" s="131"/>
      <c r="AF54" s="131"/>
      <c r="AG54" s="131"/>
      <c r="AH54" s="131"/>
      <c r="AI54" s="131"/>
    </row>
    <row r="55" spans="2:35" ht="12" x14ac:dyDescent="0.2">
      <c r="B55" s="181">
        <v>16</v>
      </c>
      <c r="C55" s="174">
        <v>47.4</v>
      </c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82">
        <f t="shared" si="13"/>
        <v>47.4</v>
      </c>
      <c r="AC55" s="131"/>
      <c r="AD55" s="131"/>
      <c r="AE55" s="131"/>
      <c r="AF55" s="131"/>
      <c r="AG55" s="131"/>
      <c r="AH55" s="131"/>
      <c r="AI55" s="131"/>
    </row>
    <row r="56" spans="2:35" ht="12" x14ac:dyDescent="0.2">
      <c r="B56" s="181">
        <v>20</v>
      </c>
      <c r="C56" s="174">
        <v>143.5</v>
      </c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82">
        <f t="shared" si="13"/>
        <v>143.5</v>
      </c>
      <c r="AC56" s="131"/>
      <c r="AD56" s="131"/>
      <c r="AE56" s="131"/>
      <c r="AF56" s="131"/>
      <c r="AG56" s="131"/>
      <c r="AH56" s="131"/>
      <c r="AI56" s="131"/>
    </row>
    <row r="57" spans="2:35" ht="12" x14ac:dyDescent="0.2">
      <c r="B57" s="181">
        <v>25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82">
        <f t="shared" si="13"/>
        <v>0</v>
      </c>
      <c r="AC57" s="131"/>
      <c r="AD57" s="131"/>
      <c r="AE57" s="131"/>
      <c r="AF57" s="131"/>
      <c r="AG57" s="131"/>
      <c r="AH57" s="131"/>
      <c r="AI57" s="131"/>
    </row>
    <row r="58" spans="2:35" ht="12.75" thickBot="1" x14ac:dyDescent="0.25">
      <c r="B58" s="183" t="s">
        <v>116</v>
      </c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5">
        <f t="shared" si="13"/>
        <v>0</v>
      </c>
      <c r="AC58" s="131"/>
      <c r="AD58" s="131"/>
      <c r="AE58" s="131"/>
      <c r="AF58" s="131"/>
      <c r="AG58" s="131"/>
      <c r="AH58" s="131"/>
      <c r="AI58" s="131"/>
    </row>
    <row r="59" spans="2:35" ht="4.5" customHeight="1" thickBot="1" x14ac:dyDescent="0.25"/>
    <row r="60" spans="2:35" ht="12" x14ac:dyDescent="0.2">
      <c r="B60" s="484" t="s">
        <v>118</v>
      </c>
      <c r="C60" s="485"/>
      <c r="D60" s="485"/>
      <c r="E60" s="485"/>
      <c r="F60" s="485"/>
      <c r="G60" s="485"/>
      <c r="H60" s="485"/>
      <c r="I60" s="485"/>
      <c r="J60" s="485"/>
      <c r="K60" s="485"/>
      <c r="L60" s="485"/>
      <c r="M60" s="485"/>
      <c r="N60" s="485"/>
      <c r="O60" s="485"/>
      <c r="P60" s="485"/>
      <c r="Q60" s="485"/>
      <c r="R60" s="485"/>
      <c r="S60" s="485"/>
      <c r="T60" s="485"/>
      <c r="U60" s="485"/>
      <c r="V60" s="485"/>
      <c r="W60" s="485"/>
      <c r="X60" s="485"/>
      <c r="Y60" s="486"/>
      <c r="AC60" s="131"/>
      <c r="AD60" s="131"/>
      <c r="AE60" s="131"/>
      <c r="AF60" s="131"/>
      <c r="AG60" s="131"/>
      <c r="AH60" s="131"/>
      <c r="AI60" s="131"/>
    </row>
    <row r="61" spans="2:35" ht="3" customHeight="1" x14ac:dyDescent="0.2">
      <c r="B61" s="179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80"/>
      <c r="AC61" s="131"/>
      <c r="AD61" s="131"/>
      <c r="AE61" s="131"/>
      <c r="AF61" s="131"/>
      <c r="AG61" s="131"/>
      <c r="AH61" s="131"/>
      <c r="AI61" s="131"/>
    </row>
    <row r="62" spans="2:35" ht="12.75" customHeight="1" x14ac:dyDescent="0.2">
      <c r="B62" s="487" t="s">
        <v>65</v>
      </c>
      <c r="C62" s="490" t="s">
        <v>54</v>
      </c>
      <c r="D62" s="491"/>
      <c r="E62" s="491"/>
      <c r="F62" s="491"/>
      <c r="G62" s="491"/>
      <c r="H62" s="491"/>
      <c r="I62" s="491"/>
      <c r="J62" s="491"/>
      <c r="K62" s="491"/>
      <c r="L62" s="491"/>
      <c r="M62" s="491"/>
      <c r="N62" s="491"/>
      <c r="O62" s="491"/>
      <c r="P62" s="491"/>
      <c r="Q62" s="491"/>
      <c r="R62" s="491"/>
      <c r="S62" s="491"/>
      <c r="T62" s="491"/>
      <c r="U62" s="491"/>
      <c r="V62" s="491"/>
      <c r="W62" s="491"/>
      <c r="X62" s="492"/>
      <c r="Y62" s="493" t="s">
        <v>105</v>
      </c>
      <c r="AC62" s="131"/>
      <c r="AD62" s="131"/>
      <c r="AE62" s="131"/>
      <c r="AF62" s="131"/>
      <c r="AG62" s="131"/>
      <c r="AH62" s="131"/>
      <c r="AI62" s="131"/>
    </row>
    <row r="63" spans="2:35" x14ac:dyDescent="0.2">
      <c r="B63" s="488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494"/>
      <c r="AC63" s="131"/>
      <c r="AD63" s="131"/>
      <c r="AE63" s="131"/>
      <c r="AF63" s="131"/>
      <c r="AG63" s="131"/>
      <c r="AH63" s="131"/>
      <c r="AI63" s="131"/>
    </row>
    <row r="64" spans="2:35" x14ac:dyDescent="0.2">
      <c r="B64" s="489"/>
      <c r="C64" s="496" t="s">
        <v>66</v>
      </c>
      <c r="D64" s="497"/>
      <c r="E64" s="497"/>
      <c r="F64" s="497"/>
      <c r="G64" s="497"/>
      <c r="H64" s="497"/>
      <c r="I64" s="497"/>
      <c r="J64" s="497"/>
      <c r="K64" s="497"/>
      <c r="L64" s="497"/>
      <c r="M64" s="497"/>
      <c r="N64" s="497"/>
      <c r="O64" s="497"/>
      <c r="P64" s="497"/>
      <c r="Q64" s="497"/>
      <c r="R64" s="497"/>
      <c r="S64" s="497"/>
      <c r="T64" s="497"/>
      <c r="U64" s="497"/>
      <c r="V64" s="497"/>
      <c r="W64" s="497"/>
      <c r="X64" s="498"/>
      <c r="Y64" s="495"/>
      <c r="AC64" s="131"/>
      <c r="AD64" s="131"/>
      <c r="AE64" s="131"/>
      <c r="AF64" s="131"/>
      <c r="AG64" s="131"/>
      <c r="AH64" s="131"/>
      <c r="AI64" s="131"/>
    </row>
    <row r="65" spans="2:35" ht="12" x14ac:dyDescent="0.2">
      <c r="B65" s="181">
        <v>5</v>
      </c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82">
        <f>SUM(C65:X65)</f>
        <v>0</v>
      </c>
    </row>
    <row r="66" spans="2:35" ht="12" x14ac:dyDescent="0.2">
      <c r="B66" s="181">
        <v>6.3</v>
      </c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82">
        <f t="shared" ref="Y66:Y73" si="14">SUM(C66:X66)</f>
        <v>0</v>
      </c>
      <c r="AC66" s="131"/>
      <c r="AD66" s="131"/>
      <c r="AE66" s="131"/>
      <c r="AF66" s="131"/>
      <c r="AG66" s="131"/>
      <c r="AH66" s="131"/>
      <c r="AI66" s="131"/>
    </row>
    <row r="67" spans="2:35" ht="12" x14ac:dyDescent="0.2">
      <c r="B67" s="181">
        <v>8</v>
      </c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  <c r="N67" s="174"/>
      <c r="O67" s="174"/>
      <c r="P67" s="174"/>
      <c r="Q67" s="174"/>
      <c r="R67" s="174"/>
      <c r="S67" s="174"/>
      <c r="T67" s="174"/>
      <c r="U67" s="174"/>
      <c r="V67" s="174"/>
      <c r="W67" s="174"/>
      <c r="X67" s="174"/>
      <c r="Y67" s="182">
        <f t="shared" si="14"/>
        <v>0</v>
      </c>
      <c r="AC67" s="131"/>
      <c r="AD67" s="131"/>
      <c r="AE67" s="131"/>
      <c r="AF67" s="131"/>
      <c r="AG67" s="131"/>
      <c r="AH67" s="131"/>
      <c r="AI67" s="131"/>
    </row>
    <row r="68" spans="2:35" ht="12" x14ac:dyDescent="0.2">
      <c r="B68" s="181">
        <v>10</v>
      </c>
      <c r="C68" s="174"/>
      <c r="D68" s="174"/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4"/>
      <c r="S68" s="174"/>
      <c r="T68" s="174"/>
      <c r="U68" s="174"/>
      <c r="V68" s="174"/>
      <c r="W68" s="174"/>
      <c r="X68" s="174"/>
      <c r="Y68" s="182">
        <f t="shared" si="14"/>
        <v>0</v>
      </c>
      <c r="AC68" s="131"/>
      <c r="AD68" s="131"/>
      <c r="AE68" s="131"/>
      <c r="AF68" s="131"/>
      <c r="AG68" s="131"/>
      <c r="AH68" s="131"/>
      <c r="AI68" s="131"/>
    </row>
    <row r="69" spans="2:35" ht="12" x14ac:dyDescent="0.2">
      <c r="B69" s="181">
        <v>12.5</v>
      </c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  <c r="Q69" s="174"/>
      <c r="R69" s="174"/>
      <c r="S69" s="174"/>
      <c r="T69" s="174"/>
      <c r="U69" s="174"/>
      <c r="V69" s="174"/>
      <c r="W69" s="174"/>
      <c r="X69" s="174"/>
      <c r="Y69" s="182">
        <f t="shared" si="14"/>
        <v>0</v>
      </c>
      <c r="AC69" s="131"/>
      <c r="AD69" s="131"/>
      <c r="AE69" s="131"/>
      <c r="AF69" s="131"/>
      <c r="AG69" s="131"/>
      <c r="AH69" s="131"/>
      <c r="AI69" s="131"/>
    </row>
    <row r="70" spans="2:35" ht="12" x14ac:dyDescent="0.2">
      <c r="B70" s="181">
        <v>16</v>
      </c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  <c r="Q70" s="174"/>
      <c r="R70" s="174"/>
      <c r="S70" s="174"/>
      <c r="T70" s="174"/>
      <c r="U70" s="174"/>
      <c r="V70" s="174"/>
      <c r="W70" s="174"/>
      <c r="X70" s="174"/>
      <c r="Y70" s="182">
        <f t="shared" si="14"/>
        <v>0</v>
      </c>
      <c r="AC70" s="131"/>
      <c r="AD70" s="131"/>
      <c r="AE70" s="131"/>
      <c r="AF70" s="131"/>
      <c r="AG70" s="131"/>
      <c r="AH70" s="131"/>
      <c r="AI70" s="131"/>
    </row>
    <row r="71" spans="2:35" ht="12" x14ac:dyDescent="0.2">
      <c r="B71" s="181">
        <v>20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82">
        <f t="shared" si="14"/>
        <v>0</v>
      </c>
      <c r="AC71" s="131"/>
      <c r="AD71" s="131"/>
      <c r="AE71" s="131"/>
      <c r="AF71" s="131"/>
      <c r="AG71" s="131"/>
      <c r="AH71" s="131"/>
      <c r="AI71" s="131"/>
    </row>
    <row r="72" spans="2:35" ht="12" x14ac:dyDescent="0.2">
      <c r="B72" s="181">
        <v>25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82">
        <f t="shared" si="14"/>
        <v>0</v>
      </c>
      <c r="AC72" s="131"/>
      <c r="AD72" s="131"/>
      <c r="AE72" s="131"/>
      <c r="AF72" s="131"/>
      <c r="AG72" s="131"/>
      <c r="AH72" s="131"/>
      <c r="AI72" s="131"/>
    </row>
    <row r="73" spans="2:35" ht="12.75" thickBot="1" x14ac:dyDescent="0.25">
      <c r="B73" s="183" t="s">
        <v>116</v>
      </c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5">
        <f t="shared" si="14"/>
        <v>0</v>
      </c>
      <c r="AC73" s="131"/>
      <c r="AD73" s="131"/>
      <c r="AE73" s="131"/>
      <c r="AF73" s="131"/>
      <c r="AG73" s="131"/>
      <c r="AH73" s="131"/>
      <c r="AI73" s="131"/>
    </row>
    <row r="74" spans="2:35" ht="4.5" customHeight="1" thickBot="1" x14ac:dyDescent="0.25"/>
    <row r="75" spans="2:35" ht="12" x14ac:dyDescent="0.2">
      <c r="B75" s="484" t="s">
        <v>118</v>
      </c>
      <c r="C75" s="485"/>
      <c r="D75" s="485"/>
      <c r="E75" s="485"/>
      <c r="F75" s="485"/>
      <c r="G75" s="485"/>
      <c r="H75" s="485"/>
      <c r="I75" s="485"/>
      <c r="J75" s="485"/>
      <c r="K75" s="485"/>
      <c r="L75" s="485"/>
      <c r="M75" s="485"/>
      <c r="N75" s="485"/>
      <c r="O75" s="485"/>
      <c r="P75" s="485"/>
      <c r="Q75" s="485"/>
      <c r="R75" s="485"/>
      <c r="S75" s="485"/>
      <c r="T75" s="485"/>
      <c r="U75" s="485"/>
      <c r="V75" s="485"/>
      <c r="W75" s="485"/>
      <c r="X75" s="485"/>
      <c r="Y75" s="486"/>
      <c r="AC75" s="131"/>
      <c r="AD75" s="131"/>
      <c r="AE75" s="131"/>
      <c r="AF75" s="131"/>
      <c r="AG75" s="131"/>
      <c r="AH75" s="131"/>
      <c r="AI75" s="131"/>
    </row>
    <row r="76" spans="2:35" ht="3" customHeight="1" x14ac:dyDescent="0.2">
      <c r="B76" s="179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80"/>
      <c r="AC76" s="131"/>
      <c r="AD76" s="131"/>
      <c r="AE76" s="131"/>
      <c r="AF76" s="131"/>
      <c r="AG76" s="131"/>
      <c r="AH76" s="131"/>
      <c r="AI76" s="131"/>
    </row>
    <row r="77" spans="2:35" ht="12.75" customHeight="1" x14ac:dyDescent="0.2">
      <c r="B77" s="487" t="s">
        <v>65</v>
      </c>
      <c r="C77" s="490" t="s">
        <v>54</v>
      </c>
      <c r="D77" s="491"/>
      <c r="E77" s="491"/>
      <c r="F77" s="491"/>
      <c r="G77" s="491"/>
      <c r="H77" s="491"/>
      <c r="I77" s="491"/>
      <c r="J77" s="491"/>
      <c r="K77" s="491"/>
      <c r="L77" s="491"/>
      <c r="M77" s="491"/>
      <c r="N77" s="491"/>
      <c r="O77" s="491"/>
      <c r="P77" s="491"/>
      <c r="Q77" s="491"/>
      <c r="R77" s="491"/>
      <c r="S77" s="491"/>
      <c r="T77" s="491"/>
      <c r="U77" s="491"/>
      <c r="V77" s="491"/>
      <c r="W77" s="491"/>
      <c r="X77" s="492"/>
      <c r="Y77" s="493" t="s">
        <v>105</v>
      </c>
      <c r="AC77" s="131"/>
      <c r="AD77" s="131"/>
      <c r="AE77" s="131"/>
      <c r="AF77" s="131"/>
      <c r="AG77" s="131"/>
      <c r="AH77" s="131"/>
      <c r="AI77" s="131"/>
    </row>
    <row r="78" spans="2:35" x14ac:dyDescent="0.2">
      <c r="B78" s="488"/>
      <c r="C78" s="80" t="s">
        <v>238</v>
      </c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494"/>
      <c r="AC78" s="131"/>
      <c r="AD78" s="131"/>
      <c r="AE78" s="131"/>
      <c r="AF78" s="131"/>
      <c r="AG78" s="131"/>
      <c r="AH78" s="131"/>
      <c r="AI78" s="131"/>
    </row>
    <row r="79" spans="2:35" x14ac:dyDescent="0.2">
      <c r="B79" s="489"/>
      <c r="C79" s="496" t="s">
        <v>66</v>
      </c>
      <c r="D79" s="497"/>
      <c r="E79" s="497"/>
      <c r="F79" s="497"/>
      <c r="G79" s="497"/>
      <c r="H79" s="497"/>
      <c r="I79" s="497"/>
      <c r="J79" s="497"/>
      <c r="K79" s="497"/>
      <c r="L79" s="497"/>
      <c r="M79" s="497"/>
      <c r="N79" s="497"/>
      <c r="O79" s="497"/>
      <c r="P79" s="497"/>
      <c r="Q79" s="497"/>
      <c r="R79" s="497"/>
      <c r="S79" s="497"/>
      <c r="T79" s="497"/>
      <c r="U79" s="497"/>
      <c r="V79" s="497"/>
      <c r="W79" s="497"/>
      <c r="X79" s="498"/>
      <c r="Y79" s="495"/>
      <c r="AC79" s="131"/>
      <c r="AD79" s="131"/>
      <c r="AE79" s="131"/>
      <c r="AF79" s="131"/>
      <c r="AG79" s="131"/>
      <c r="AH79" s="131"/>
      <c r="AI79" s="131"/>
    </row>
    <row r="80" spans="2:35" ht="12" x14ac:dyDescent="0.2">
      <c r="B80" s="181">
        <v>5</v>
      </c>
      <c r="C80" s="173">
        <v>12</v>
      </c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82">
        <f>SUM(C80:X80)</f>
        <v>12</v>
      </c>
    </row>
    <row r="81" spans="2:35" ht="12" x14ac:dyDescent="0.2">
      <c r="B81" s="181">
        <v>6.3</v>
      </c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4"/>
      <c r="U81" s="174"/>
      <c r="V81" s="174"/>
      <c r="W81" s="174"/>
      <c r="X81" s="174"/>
      <c r="Y81" s="182">
        <f t="shared" ref="Y81:Y88" si="15">SUM(C81:X81)</f>
        <v>0</v>
      </c>
      <c r="AC81" s="131"/>
      <c r="AD81" s="131"/>
      <c r="AE81" s="131"/>
      <c r="AF81" s="131"/>
      <c r="AG81" s="131"/>
      <c r="AH81" s="131"/>
      <c r="AI81" s="131"/>
    </row>
    <row r="82" spans="2:35" ht="12" x14ac:dyDescent="0.2">
      <c r="B82" s="181">
        <v>8</v>
      </c>
      <c r="C82" s="174"/>
      <c r="D82" s="174"/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74"/>
      <c r="S82" s="174"/>
      <c r="T82" s="174"/>
      <c r="U82" s="174"/>
      <c r="V82" s="174"/>
      <c r="W82" s="174"/>
      <c r="X82" s="174"/>
      <c r="Y82" s="182">
        <f t="shared" si="15"/>
        <v>0</v>
      </c>
      <c r="AC82" s="131"/>
      <c r="AD82" s="131"/>
      <c r="AE82" s="131"/>
      <c r="AF82" s="131"/>
      <c r="AG82" s="131"/>
      <c r="AH82" s="131"/>
      <c r="AI82" s="131"/>
    </row>
    <row r="83" spans="2:35" ht="12" x14ac:dyDescent="0.2">
      <c r="B83" s="181">
        <v>10</v>
      </c>
      <c r="C83" s="174">
        <v>54.4</v>
      </c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4"/>
      <c r="U83" s="174"/>
      <c r="V83" s="174"/>
      <c r="W83" s="174"/>
      <c r="X83" s="174"/>
      <c r="Y83" s="182">
        <f t="shared" si="15"/>
        <v>54.4</v>
      </c>
      <c r="AC83" s="131"/>
      <c r="AD83" s="131"/>
      <c r="AE83" s="131"/>
      <c r="AF83" s="131"/>
      <c r="AG83" s="131"/>
      <c r="AH83" s="131"/>
      <c r="AI83" s="131"/>
    </row>
    <row r="84" spans="2:35" ht="12" x14ac:dyDescent="0.2">
      <c r="B84" s="181">
        <v>12.5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4"/>
      <c r="S84" s="174"/>
      <c r="T84" s="174"/>
      <c r="U84" s="174"/>
      <c r="V84" s="174"/>
      <c r="W84" s="174"/>
      <c r="X84" s="174"/>
      <c r="Y84" s="182">
        <f t="shared" si="15"/>
        <v>0</v>
      </c>
      <c r="AC84" s="131"/>
      <c r="AD84" s="131"/>
      <c r="AE84" s="131"/>
      <c r="AF84" s="131"/>
      <c r="AG84" s="131"/>
      <c r="AH84" s="131"/>
      <c r="AI84" s="131"/>
    </row>
    <row r="85" spans="2:35" ht="12" x14ac:dyDescent="0.2">
      <c r="B85" s="181">
        <v>16</v>
      </c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82">
        <f t="shared" si="15"/>
        <v>0</v>
      </c>
      <c r="AC85" s="131"/>
      <c r="AD85" s="131"/>
      <c r="AE85" s="131"/>
      <c r="AF85" s="131"/>
      <c r="AG85" s="131"/>
      <c r="AH85" s="131"/>
      <c r="AI85" s="131"/>
    </row>
    <row r="86" spans="2:35" ht="12" x14ac:dyDescent="0.2">
      <c r="B86" s="181">
        <v>20</v>
      </c>
      <c r="C86" s="174"/>
      <c r="D86" s="174"/>
      <c r="E86" s="174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82">
        <f t="shared" si="15"/>
        <v>0</v>
      </c>
      <c r="AC86" s="131"/>
      <c r="AD86" s="131"/>
      <c r="AE86" s="131"/>
      <c r="AF86" s="131"/>
      <c r="AG86" s="131"/>
      <c r="AH86" s="131"/>
      <c r="AI86" s="131"/>
    </row>
    <row r="87" spans="2:35" ht="12" x14ac:dyDescent="0.2">
      <c r="B87" s="181">
        <v>25</v>
      </c>
      <c r="C87" s="174"/>
      <c r="D87" s="174"/>
      <c r="E87" s="174"/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82">
        <f t="shared" si="15"/>
        <v>0</v>
      </c>
      <c r="AC87" s="131"/>
      <c r="AD87" s="131"/>
      <c r="AE87" s="131"/>
      <c r="AF87" s="131"/>
      <c r="AG87" s="131"/>
      <c r="AH87" s="131"/>
      <c r="AI87" s="131"/>
    </row>
    <row r="88" spans="2:35" ht="12.75" thickBot="1" x14ac:dyDescent="0.25">
      <c r="B88" s="183" t="s">
        <v>116</v>
      </c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5">
        <f t="shared" si="15"/>
        <v>0</v>
      </c>
      <c r="AC88" s="131"/>
      <c r="AD88" s="131"/>
      <c r="AE88" s="131"/>
      <c r="AF88" s="131"/>
      <c r="AG88" s="131"/>
      <c r="AH88" s="131"/>
      <c r="AI88" s="131"/>
    </row>
    <row r="89" spans="2:35" ht="4.5" customHeight="1" thickBot="1" x14ac:dyDescent="0.25"/>
    <row r="90" spans="2:35" ht="12" x14ac:dyDescent="0.2">
      <c r="B90" s="484" t="s">
        <v>119</v>
      </c>
      <c r="C90" s="485"/>
      <c r="D90" s="485"/>
      <c r="E90" s="485"/>
      <c r="F90" s="485"/>
      <c r="G90" s="485"/>
      <c r="H90" s="485"/>
      <c r="I90" s="485"/>
      <c r="J90" s="485"/>
      <c r="K90" s="485"/>
      <c r="L90" s="485"/>
      <c r="M90" s="485"/>
      <c r="N90" s="485"/>
      <c r="O90" s="485"/>
      <c r="P90" s="485"/>
      <c r="Q90" s="485"/>
      <c r="R90" s="485"/>
      <c r="S90" s="485"/>
      <c r="T90" s="485"/>
      <c r="U90" s="485"/>
      <c r="V90" s="485"/>
      <c r="W90" s="485"/>
      <c r="X90" s="485"/>
      <c r="Y90" s="486"/>
      <c r="AC90" s="131"/>
      <c r="AD90" s="131"/>
      <c r="AE90" s="131"/>
      <c r="AF90" s="131"/>
      <c r="AG90" s="131"/>
      <c r="AH90" s="131"/>
      <c r="AI90" s="131"/>
    </row>
    <row r="91" spans="2:35" ht="3" customHeight="1" x14ac:dyDescent="0.2">
      <c r="B91" s="179"/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  <c r="W91" s="131"/>
      <c r="X91" s="131"/>
      <c r="Y91" s="180"/>
      <c r="AC91" s="131"/>
      <c r="AD91" s="131"/>
      <c r="AE91" s="131"/>
      <c r="AF91" s="131"/>
      <c r="AG91" s="131"/>
      <c r="AH91" s="131"/>
      <c r="AI91" s="131"/>
    </row>
    <row r="92" spans="2:35" ht="12.75" customHeight="1" x14ac:dyDescent="0.2">
      <c r="B92" s="487" t="s">
        <v>65</v>
      </c>
      <c r="C92" s="490" t="s">
        <v>54</v>
      </c>
      <c r="D92" s="491"/>
      <c r="E92" s="491"/>
      <c r="F92" s="491"/>
      <c r="G92" s="491"/>
      <c r="H92" s="491"/>
      <c r="I92" s="491"/>
      <c r="J92" s="491"/>
      <c r="K92" s="491"/>
      <c r="L92" s="491"/>
      <c r="M92" s="491"/>
      <c r="N92" s="491"/>
      <c r="O92" s="491"/>
      <c r="P92" s="491"/>
      <c r="Q92" s="491"/>
      <c r="R92" s="491"/>
      <c r="S92" s="491"/>
      <c r="T92" s="491"/>
      <c r="U92" s="491"/>
      <c r="V92" s="491"/>
      <c r="W92" s="491"/>
      <c r="X92" s="492"/>
      <c r="Y92" s="493" t="s">
        <v>105</v>
      </c>
      <c r="AC92" s="131"/>
      <c r="AD92" s="131"/>
      <c r="AE92" s="131"/>
      <c r="AF92" s="131"/>
      <c r="AG92" s="131"/>
      <c r="AH92" s="131"/>
      <c r="AI92" s="131"/>
    </row>
    <row r="93" spans="2:35" x14ac:dyDescent="0.2">
      <c r="B93" s="488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494"/>
      <c r="AC93" s="131"/>
      <c r="AD93" s="131"/>
      <c r="AE93" s="131"/>
      <c r="AF93" s="131"/>
      <c r="AG93" s="131"/>
      <c r="AH93" s="131"/>
      <c r="AI93" s="131"/>
    </row>
    <row r="94" spans="2:35" x14ac:dyDescent="0.2">
      <c r="B94" s="489"/>
      <c r="C94" s="496" t="s">
        <v>66</v>
      </c>
      <c r="D94" s="497"/>
      <c r="E94" s="497"/>
      <c r="F94" s="497"/>
      <c r="G94" s="497"/>
      <c r="H94" s="497"/>
      <c r="I94" s="497"/>
      <c r="J94" s="497"/>
      <c r="K94" s="497"/>
      <c r="L94" s="497"/>
      <c r="M94" s="497"/>
      <c r="N94" s="497"/>
      <c r="O94" s="497"/>
      <c r="P94" s="497"/>
      <c r="Q94" s="497"/>
      <c r="R94" s="497"/>
      <c r="S94" s="497"/>
      <c r="T94" s="497"/>
      <c r="U94" s="497"/>
      <c r="V94" s="497"/>
      <c r="W94" s="497"/>
      <c r="X94" s="498"/>
      <c r="Y94" s="495"/>
      <c r="AC94" s="131"/>
      <c r="AD94" s="131"/>
      <c r="AE94" s="131"/>
      <c r="AF94" s="131"/>
      <c r="AG94" s="131"/>
      <c r="AH94" s="131"/>
      <c r="AI94" s="131"/>
    </row>
    <row r="95" spans="2:35" ht="12" x14ac:dyDescent="0.2">
      <c r="B95" s="181">
        <v>5</v>
      </c>
      <c r="C95" s="173"/>
      <c r="D95" s="173"/>
      <c r="E95" s="173"/>
      <c r="F95" s="173"/>
      <c r="G95" s="173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82">
        <f>SUM(C95:X95)</f>
        <v>0</v>
      </c>
    </row>
    <row r="96" spans="2:35" ht="12" x14ac:dyDescent="0.2">
      <c r="B96" s="181">
        <v>6.3</v>
      </c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82">
        <f t="shared" ref="Y96:Y103" si="16">SUM(C96:X96)</f>
        <v>0</v>
      </c>
      <c r="AC96" s="131"/>
      <c r="AD96" s="131"/>
      <c r="AE96" s="131"/>
      <c r="AF96" s="131"/>
      <c r="AG96" s="131"/>
      <c r="AH96" s="131"/>
      <c r="AI96" s="131"/>
    </row>
    <row r="97" spans="2:35" ht="12" x14ac:dyDescent="0.2">
      <c r="B97" s="181">
        <v>8</v>
      </c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82">
        <f t="shared" si="16"/>
        <v>0</v>
      </c>
      <c r="AC97" s="131"/>
      <c r="AD97" s="131"/>
      <c r="AE97" s="131"/>
      <c r="AF97" s="131"/>
      <c r="AG97" s="131"/>
      <c r="AH97" s="131"/>
      <c r="AI97" s="131"/>
    </row>
    <row r="98" spans="2:35" ht="12" x14ac:dyDescent="0.2">
      <c r="B98" s="181">
        <v>10</v>
      </c>
      <c r="C98" s="174"/>
      <c r="D98" s="174"/>
      <c r="E98" s="174"/>
      <c r="F98" s="174"/>
      <c r="G98" s="174"/>
      <c r="H98" s="174"/>
      <c r="I98" s="174"/>
      <c r="J98" s="174"/>
      <c r="K98" s="174"/>
      <c r="L98" s="174"/>
      <c r="M98" s="174"/>
      <c r="N98" s="174"/>
      <c r="O98" s="174"/>
      <c r="P98" s="174"/>
      <c r="Q98" s="174"/>
      <c r="R98" s="174"/>
      <c r="S98" s="174"/>
      <c r="T98" s="174"/>
      <c r="U98" s="174"/>
      <c r="V98" s="174"/>
      <c r="W98" s="174"/>
      <c r="X98" s="174"/>
      <c r="Y98" s="182">
        <f t="shared" si="16"/>
        <v>0</v>
      </c>
      <c r="AC98" s="131"/>
      <c r="AD98" s="131"/>
      <c r="AE98" s="131"/>
      <c r="AF98" s="131"/>
      <c r="AG98" s="131"/>
      <c r="AH98" s="131"/>
      <c r="AI98" s="131"/>
    </row>
    <row r="99" spans="2:35" ht="12" x14ac:dyDescent="0.2">
      <c r="B99" s="181">
        <v>12.5</v>
      </c>
      <c r="C99" s="174"/>
      <c r="D99" s="174"/>
      <c r="E99" s="174"/>
      <c r="F99" s="174"/>
      <c r="G99" s="174"/>
      <c r="H99" s="174"/>
      <c r="I99" s="174"/>
      <c r="J99" s="174"/>
      <c r="K99" s="174"/>
      <c r="L99" s="174"/>
      <c r="M99" s="174"/>
      <c r="N99" s="174"/>
      <c r="O99" s="174"/>
      <c r="P99" s="174"/>
      <c r="Q99" s="174"/>
      <c r="R99" s="174"/>
      <c r="S99" s="174"/>
      <c r="T99" s="174"/>
      <c r="U99" s="174"/>
      <c r="V99" s="174"/>
      <c r="W99" s="174"/>
      <c r="X99" s="174"/>
      <c r="Y99" s="182">
        <f t="shared" si="16"/>
        <v>0</v>
      </c>
      <c r="AC99" s="131"/>
      <c r="AD99" s="131"/>
      <c r="AE99" s="131"/>
      <c r="AF99" s="131"/>
      <c r="AG99" s="131"/>
      <c r="AH99" s="131"/>
      <c r="AI99" s="131"/>
    </row>
    <row r="100" spans="2:35" ht="12" x14ac:dyDescent="0.2">
      <c r="B100" s="181">
        <v>16</v>
      </c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82">
        <f t="shared" si="16"/>
        <v>0</v>
      </c>
      <c r="AC100" s="131"/>
      <c r="AD100" s="131"/>
      <c r="AE100" s="131"/>
      <c r="AF100" s="131"/>
      <c r="AG100" s="131"/>
      <c r="AH100" s="131"/>
      <c r="AI100" s="131"/>
    </row>
    <row r="101" spans="2:35" ht="12" x14ac:dyDescent="0.2">
      <c r="B101" s="181">
        <v>20</v>
      </c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82">
        <f t="shared" si="16"/>
        <v>0</v>
      </c>
      <c r="AC101" s="131"/>
      <c r="AD101" s="131"/>
      <c r="AE101" s="131"/>
      <c r="AF101" s="131"/>
      <c r="AG101" s="131"/>
      <c r="AH101" s="131"/>
      <c r="AI101" s="131"/>
    </row>
    <row r="102" spans="2:35" ht="12" x14ac:dyDescent="0.2">
      <c r="B102" s="181">
        <v>25</v>
      </c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  <c r="M102" s="174"/>
      <c r="N102" s="174"/>
      <c r="O102" s="174"/>
      <c r="P102" s="174"/>
      <c r="Q102" s="174"/>
      <c r="R102" s="174"/>
      <c r="S102" s="174"/>
      <c r="T102" s="174"/>
      <c r="U102" s="174"/>
      <c r="V102" s="174"/>
      <c r="W102" s="174"/>
      <c r="X102" s="174"/>
      <c r="Y102" s="182">
        <f t="shared" si="16"/>
        <v>0</v>
      </c>
      <c r="AC102" s="131"/>
      <c r="AD102" s="131"/>
      <c r="AE102" s="131"/>
      <c r="AF102" s="131"/>
      <c r="AG102" s="131"/>
      <c r="AH102" s="131"/>
      <c r="AI102" s="131"/>
    </row>
    <row r="103" spans="2:35" ht="12.75" thickBot="1" x14ac:dyDescent="0.25">
      <c r="B103" s="183" t="s">
        <v>116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5">
        <f t="shared" si="16"/>
        <v>0</v>
      </c>
      <c r="AC103" s="131"/>
      <c r="AD103" s="131"/>
      <c r="AE103" s="131"/>
      <c r="AF103" s="131"/>
      <c r="AG103" s="131"/>
      <c r="AH103" s="131"/>
      <c r="AI103" s="131"/>
    </row>
    <row r="104" spans="2:35" ht="4.5" customHeight="1" thickBot="1" x14ac:dyDescent="0.25"/>
    <row r="105" spans="2:35" ht="12.75" customHeight="1" x14ac:dyDescent="0.2">
      <c r="B105" s="484" t="s">
        <v>130</v>
      </c>
      <c r="C105" s="485"/>
      <c r="D105" s="485"/>
      <c r="E105" s="485"/>
      <c r="F105" s="485"/>
      <c r="G105" s="485"/>
      <c r="H105" s="485"/>
      <c r="I105" s="485"/>
      <c r="J105" s="485"/>
      <c r="K105" s="485"/>
      <c r="L105" s="485"/>
      <c r="M105" s="486"/>
      <c r="N105" s="484" t="s">
        <v>158</v>
      </c>
      <c r="O105" s="485"/>
      <c r="P105" s="485"/>
      <c r="Q105" s="485"/>
      <c r="R105" s="485"/>
      <c r="S105" s="485"/>
      <c r="T105" s="485"/>
      <c r="U105" s="485"/>
      <c r="V105" s="485"/>
      <c r="W105" s="485"/>
      <c r="X105" s="485"/>
      <c r="Y105" s="486"/>
    </row>
    <row r="106" spans="2:35" ht="3" customHeight="1" x14ac:dyDescent="0.2">
      <c r="B106" s="179"/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79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AC106" s="131"/>
      <c r="AD106" s="131"/>
      <c r="AE106" s="131"/>
      <c r="AF106" s="131"/>
      <c r="AG106" s="131"/>
      <c r="AH106" s="131"/>
      <c r="AI106" s="131"/>
    </row>
    <row r="107" spans="2:35" ht="12.75" customHeight="1" x14ac:dyDescent="0.2">
      <c r="B107" s="487" t="s">
        <v>65</v>
      </c>
      <c r="C107" s="490" t="s">
        <v>54</v>
      </c>
      <c r="D107" s="491"/>
      <c r="E107" s="491"/>
      <c r="F107" s="491"/>
      <c r="G107" s="491"/>
      <c r="H107" s="491"/>
      <c r="I107" s="491"/>
      <c r="J107" s="491"/>
      <c r="K107" s="491"/>
      <c r="L107" s="492"/>
      <c r="M107" s="493" t="s">
        <v>105</v>
      </c>
      <c r="N107" s="487" t="s">
        <v>65</v>
      </c>
      <c r="O107" s="490" t="s">
        <v>54</v>
      </c>
      <c r="P107" s="491"/>
      <c r="Q107" s="491"/>
      <c r="R107" s="491"/>
      <c r="S107" s="491"/>
      <c r="T107" s="491"/>
      <c r="U107" s="491"/>
      <c r="V107" s="491"/>
      <c r="W107" s="491"/>
      <c r="X107" s="492"/>
      <c r="Y107" s="493" t="s">
        <v>105</v>
      </c>
    </row>
    <row r="108" spans="2:35" x14ac:dyDescent="0.2">
      <c r="B108" s="488"/>
      <c r="C108" s="80" t="s">
        <v>237</v>
      </c>
      <c r="D108" s="80"/>
      <c r="E108" s="80"/>
      <c r="F108" s="80"/>
      <c r="G108" s="80"/>
      <c r="H108" s="80"/>
      <c r="I108" s="80"/>
      <c r="J108" s="80"/>
      <c r="K108" s="80"/>
      <c r="L108" s="80"/>
      <c r="M108" s="494"/>
      <c r="N108" s="488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494"/>
    </row>
    <row r="109" spans="2:35" x14ac:dyDescent="0.2">
      <c r="B109" s="489"/>
      <c r="C109" s="496" t="s">
        <v>66</v>
      </c>
      <c r="D109" s="497"/>
      <c r="E109" s="497"/>
      <c r="F109" s="497"/>
      <c r="G109" s="497"/>
      <c r="H109" s="497"/>
      <c r="I109" s="497"/>
      <c r="J109" s="497"/>
      <c r="K109" s="497"/>
      <c r="L109" s="498"/>
      <c r="M109" s="495"/>
      <c r="N109" s="489"/>
      <c r="O109" s="496" t="s">
        <v>66</v>
      </c>
      <c r="P109" s="497"/>
      <c r="Q109" s="497"/>
      <c r="R109" s="497"/>
      <c r="S109" s="497"/>
      <c r="T109" s="497"/>
      <c r="U109" s="497"/>
      <c r="V109" s="497"/>
      <c r="W109" s="497"/>
      <c r="X109" s="498"/>
      <c r="Y109" s="495"/>
    </row>
    <row r="110" spans="2:35" ht="12" x14ac:dyDescent="0.2">
      <c r="B110" s="181">
        <v>5</v>
      </c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82">
        <f t="shared" ref="M110:M118" si="17">SUM(C110:L110)</f>
        <v>0</v>
      </c>
      <c r="N110" s="181">
        <v>5</v>
      </c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82">
        <f t="shared" ref="Y110:Y118" si="18">SUM(O110:X110)</f>
        <v>0</v>
      </c>
    </row>
    <row r="111" spans="2:35" ht="12" x14ac:dyDescent="0.2">
      <c r="B111" s="181">
        <v>6.3</v>
      </c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82">
        <f t="shared" si="17"/>
        <v>0</v>
      </c>
      <c r="N111" s="181">
        <v>6.3</v>
      </c>
      <c r="O111" s="174"/>
      <c r="P111" s="174"/>
      <c r="Q111" s="174"/>
      <c r="R111" s="174"/>
      <c r="S111" s="174"/>
      <c r="T111" s="174"/>
      <c r="U111" s="174"/>
      <c r="V111" s="174"/>
      <c r="W111" s="174"/>
      <c r="X111" s="174"/>
      <c r="Y111" s="182">
        <f t="shared" si="18"/>
        <v>0</v>
      </c>
    </row>
    <row r="112" spans="2:35" ht="12" x14ac:dyDescent="0.2">
      <c r="B112" s="181">
        <v>8</v>
      </c>
      <c r="C112" s="174">
        <v>82.8</v>
      </c>
      <c r="D112" s="174"/>
      <c r="E112" s="174"/>
      <c r="F112" s="174"/>
      <c r="G112" s="174"/>
      <c r="H112" s="174"/>
      <c r="I112" s="174"/>
      <c r="J112" s="174"/>
      <c r="K112" s="174"/>
      <c r="L112" s="174"/>
      <c r="M112" s="182">
        <f t="shared" si="17"/>
        <v>82.8</v>
      </c>
      <c r="N112" s="181">
        <v>8</v>
      </c>
      <c r="O112" s="174"/>
      <c r="P112" s="174"/>
      <c r="Q112" s="174"/>
      <c r="R112" s="174"/>
      <c r="S112" s="174"/>
      <c r="T112" s="174"/>
      <c r="U112" s="174"/>
      <c r="V112" s="174"/>
      <c r="W112" s="174"/>
      <c r="X112" s="174"/>
      <c r="Y112" s="182">
        <f t="shared" si="18"/>
        <v>0</v>
      </c>
    </row>
    <row r="113" spans="2:25" ht="12" x14ac:dyDescent="0.2">
      <c r="B113" s="181">
        <v>10</v>
      </c>
      <c r="C113" s="174">
        <v>486.9</v>
      </c>
      <c r="D113" s="174"/>
      <c r="E113" s="174"/>
      <c r="F113" s="174"/>
      <c r="G113" s="174"/>
      <c r="H113" s="174"/>
      <c r="I113" s="174"/>
      <c r="J113" s="174"/>
      <c r="K113" s="174"/>
      <c r="L113" s="174"/>
      <c r="M113" s="182">
        <f t="shared" si="17"/>
        <v>486.9</v>
      </c>
      <c r="N113" s="181">
        <v>10</v>
      </c>
      <c r="O113" s="174"/>
      <c r="P113" s="174"/>
      <c r="Q113" s="174"/>
      <c r="R113" s="174"/>
      <c r="S113" s="174"/>
      <c r="T113" s="174"/>
      <c r="U113" s="174"/>
      <c r="V113" s="174"/>
      <c r="W113" s="174"/>
      <c r="X113" s="174"/>
      <c r="Y113" s="182">
        <f t="shared" si="18"/>
        <v>0</v>
      </c>
    </row>
    <row r="114" spans="2:25" ht="12" x14ac:dyDescent="0.2">
      <c r="B114" s="181">
        <v>12.5</v>
      </c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82">
        <f t="shared" si="17"/>
        <v>0</v>
      </c>
      <c r="N114" s="181">
        <v>12.5</v>
      </c>
      <c r="O114" s="174"/>
      <c r="P114" s="174"/>
      <c r="Q114" s="174"/>
      <c r="R114" s="174"/>
      <c r="S114" s="174"/>
      <c r="T114" s="174"/>
      <c r="U114" s="174"/>
      <c r="V114" s="174"/>
      <c r="W114" s="174"/>
      <c r="X114" s="174"/>
      <c r="Y114" s="182">
        <f t="shared" si="18"/>
        <v>0</v>
      </c>
    </row>
    <row r="115" spans="2:25" ht="12" x14ac:dyDescent="0.2">
      <c r="B115" s="181">
        <v>16</v>
      </c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82">
        <f t="shared" si="17"/>
        <v>0</v>
      </c>
      <c r="N115" s="181">
        <v>16</v>
      </c>
      <c r="O115" s="174"/>
      <c r="P115" s="174"/>
      <c r="Q115" s="174"/>
      <c r="R115" s="174"/>
      <c r="S115" s="174"/>
      <c r="T115" s="174"/>
      <c r="U115" s="174"/>
      <c r="V115" s="174"/>
      <c r="W115" s="174"/>
      <c r="X115" s="174"/>
      <c r="Y115" s="182">
        <f t="shared" si="18"/>
        <v>0</v>
      </c>
    </row>
    <row r="116" spans="2:25" ht="12" x14ac:dyDescent="0.2">
      <c r="B116" s="181">
        <v>20</v>
      </c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82">
        <f t="shared" si="17"/>
        <v>0</v>
      </c>
      <c r="N116" s="181">
        <v>20</v>
      </c>
      <c r="O116" s="174"/>
      <c r="P116" s="174"/>
      <c r="Q116" s="174"/>
      <c r="R116" s="174"/>
      <c r="S116" s="174"/>
      <c r="T116" s="174"/>
      <c r="U116" s="174"/>
      <c r="V116" s="174"/>
      <c r="W116" s="174"/>
      <c r="X116" s="174"/>
      <c r="Y116" s="182">
        <f t="shared" si="18"/>
        <v>0</v>
      </c>
    </row>
    <row r="117" spans="2:25" ht="12" x14ac:dyDescent="0.2">
      <c r="B117" s="181">
        <v>25</v>
      </c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  <c r="M117" s="182">
        <f t="shared" si="17"/>
        <v>0</v>
      </c>
      <c r="N117" s="181">
        <v>25</v>
      </c>
      <c r="O117" s="174"/>
      <c r="P117" s="174"/>
      <c r="Q117" s="174"/>
      <c r="R117" s="174"/>
      <c r="S117" s="174"/>
      <c r="T117" s="174"/>
      <c r="U117" s="174"/>
      <c r="V117" s="174"/>
      <c r="W117" s="174"/>
      <c r="X117" s="174"/>
      <c r="Y117" s="182">
        <f t="shared" si="18"/>
        <v>0</v>
      </c>
    </row>
    <row r="118" spans="2:25" ht="12.75" thickBot="1" x14ac:dyDescent="0.25">
      <c r="B118" s="183" t="s">
        <v>116</v>
      </c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5">
        <f t="shared" si="17"/>
        <v>0</v>
      </c>
      <c r="N118" s="183" t="s">
        <v>116</v>
      </c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5">
        <f t="shared" si="18"/>
        <v>0</v>
      </c>
    </row>
    <row r="119" spans="2:25" x14ac:dyDescent="0.2"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62"/>
    </row>
    <row r="120" spans="2:25" x14ac:dyDescent="0.2">
      <c r="B120" s="169"/>
      <c r="C120" s="170"/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  <c r="Q120" s="170"/>
      <c r="R120" s="170"/>
      <c r="S120" s="170"/>
      <c r="T120" s="170"/>
      <c r="U120" s="170"/>
      <c r="V120" s="170"/>
      <c r="W120" s="170"/>
      <c r="X120" s="170"/>
      <c r="Y120" s="171"/>
    </row>
    <row r="121" spans="2:25" x14ac:dyDescent="0.2">
      <c r="B121" s="169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71"/>
    </row>
    <row r="122" spans="2:25" x14ac:dyDescent="0.2">
      <c r="B122" s="164"/>
      <c r="C122" s="172"/>
      <c r="D122" s="172"/>
      <c r="E122" s="172"/>
      <c r="F122" s="172"/>
      <c r="G122" s="172"/>
      <c r="H122" s="172"/>
      <c r="I122" s="172"/>
      <c r="J122" s="172"/>
      <c r="K122" s="172"/>
      <c r="L122" s="172"/>
      <c r="M122" s="172"/>
      <c r="N122" s="172"/>
      <c r="O122" s="172"/>
      <c r="P122" s="172"/>
      <c r="Q122" s="172"/>
      <c r="R122" s="172"/>
      <c r="S122" s="172"/>
      <c r="T122" s="172"/>
      <c r="U122" s="172"/>
      <c r="V122" s="172"/>
      <c r="W122" s="172"/>
      <c r="X122" s="172"/>
      <c r="Y122" s="171"/>
    </row>
    <row r="123" spans="2:25" ht="12" x14ac:dyDescent="0.2">
      <c r="B123" s="165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  <c r="X123" s="166"/>
      <c r="Y123" s="167"/>
    </row>
    <row r="124" spans="2:25" ht="12" x14ac:dyDescent="0.2">
      <c r="B124" s="165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  <c r="X124" s="166"/>
      <c r="Y124" s="167"/>
    </row>
    <row r="125" spans="2:25" ht="12" x14ac:dyDescent="0.2">
      <c r="B125" s="165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  <c r="X125" s="166"/>
      <c r="Y125" s="167"/>
    </row>
    <row r="126" spans="2:25" ht="12" x14ac:dyDescent="0.2">
      <c r="B126" s="165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  <c r="X126" s="166"/>
      <c r="Y126" s="167"/>
    </row>
    <row r="127" spans="2:25" ht="12" x14ac:dyDescent="0.2">
      <c r="B127" s="165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  <c r="X127" s="166"/>
      <c r="Y127" s="167"/>
    </row>
    <row r="128" spans="2:25" ht="12" x14ac:dyDescent="0.2">
      <c r="B128" s="165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  <c r="X128" s="166"/>
      <c r="Y128" s="167"/>
    </row>
    <row r="129" spans="2:25" ht="12" x14ac:dyDescent="0.2">
      <c r="B129" s="165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  <c r="X129" s="166"/>
      <c r="Y129" s="167"/>
    </row>
    <row r="130" spans="2:25" x14ac:dyDescent="0.2"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</row>
    <row r="131" spans="2:25" x14ac:dyDescent="0.2">
      <c r="B131" s="169"/>
      <c r="C131" s="170"/>
      <c r="D131" s="170"/>
      <c r="E131" s="170"/>
      <c r="F131" s="170"/>
      <c r="G131" s="170"/>
      <c r="H131" s="170"/>
      <c r="I131" s="170"/>
      <c r="J131" s="170"/>
      <c r="K131" s="170"/>
      <c r="L131" s="170"/>
      <c r="M131" s="170"/>
      <c r="N131" s="170"/>
      <c r="O131" s="170"/>
      <c r="P131" s="170"/>
      <c r="Q131" s="170"/>
      <c r="R131" s="170"/>
      <c r="S131" s="170"/>
      <c r="T131" s="170"/>
      <c r="U131" s="170"/>
      <c r="V131" s="170"/>
      <c r="W131" s="170"/>
      <c r="X131" s="170"/>
      <c r="Y131" s="171"/>
    </row>
    <row r="132" spans="2:25" x14ac:dyDescent="0.2">
      <c r="B132" s="169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71"/>
    </row>
    <row r="133" spans="2:25" x14ac:dyDescent="0.2">
      <c r="B133" s="164"/>
      <c r="C133" s="172"/>
      <c r="D133" s="172"/>
      <c r="E133" s="172"/>
      <c r="F133" s="172"/>
      <c r="G133" s="172"/>
      <c r="H133" s="172"/>
      <c r="I133" s="172"/>
      <c r="J133" s="172"/>
      <c r="K133" s="172"/>
      <c r="L133" s="172"/>
      <c r="M133" s="172"/>
      <c r="N133" s="172"/>
      <c r="O133" s="172"/>
      <c r="P133" s="172"/>
      <c r="Q133" s="172"/>
      <c r="R133" s="172"/>
      <c r="S133" s="172"/>
      <c r="T133" s="172"/>
      <c r="U133" s="172"/>
      <c r="V133" s="172"/>
      <c r="W133" s="172"/>
      <c r="X133" s="172"/>
      <c r="Y133" s="171"/>
    </row>
    <row r="134" spans="2:25" ht="12" x14ac:dyDescent="0.2">
      <c r="B134" s="165"/>
      <c r="C134" s="168"/>
      <c r="D134" s="168"/>
      <c r="E134" s="168"/>
      <c r="F134" s="168"/>
      <c r="G134" s="168"/>
      <c r="H134" s="168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7"/>
    </row>
  </sheetData>
  <mergeCells count="220">
    <mergeCell ref="B75:Y75"/>
    <mergeCell ref="B77:B79"/>
    <mergeCell ref="C77:X77"/>
    <mergeCell ref="Y77:Y79"/>
    <mergeCell ref="C79:X79"/>
    <mergeCell ref="B45:Y45"/>
    <mergeCell ref="B47:B49"/>
    <mergeCell ref="C47:X47"/>
    <mergeCell ref="Y47:Y49"/>
    <mergeCell ref="C49:X49"/>
    <mergeCell ref="B60:Y60"/>
    <mergeCell ref="B62:B64"/>
    <mergeCell ref="C62:X62"/>
    <mergeCell ref="Y62:Y64"/>
    <mergeCell ref="C64:X64"/>
    <mergeCell ref="B30:Y30"/>
    <mergeCell ref="Y32:Y34"/>
    <mergeCell ref="R28:S28"/>
    <mergeCell ref="T28:U28"/>
    <mergeCell ref="W28:X28"/>
    <mergeCell ref="C34:X34"/>
    <mergeCell ref="G11:H11"/>
    <mergeCell ref="G12:H12"/>
    <mergeCell ref="B32:B34"/>
    <mergeCell ref="T20:U20"/>
    <mergeCell ref="W20:X20"/>
    <mergeCell ref="B28:C28"/>
    <mergeCell ref="D28:E28"/>
    <mergeCell ref="G28:H28"/>
    <mergeCell ref="J28:K28"/>
    <mergeCell ref="L28:M28"/>
    <mergeCell ref="O28:P28"/>
    <mergeCell ref="O23:P23"/>
    <mergeCell ref="J21:K21"/>
    <mergeCell ref="C32:X32"/>
    <mergeCell ref="B21:C21"/>
    <mergeCell ref="D23:E23"/>
    <mergeCell ref="G23:H23"/>
    <mergeCell ref="B24:C24"/>
    <mergeCell ref="W19:Y19"/>
    <mergeCell ref="T15:U15"/>
    <mergeCell ref="R16:S16"/>
    <mergeCell ref="T16:U16"/>
    <mergeCell ref="W16:X16"/>
    <mergeCell ref="R18:Y18"/>
    <mergeCell ref="R19:S19"/>
    <mergeCell ref="G19:I19"/>
    <mergeCell ref="W15:X15"/>
    <mergeCell ref="W22:X22"/>
    <mergeCell ref="R23:S23"/>
    <mergeCell ref="T23:U23"/>
    <mergeCell ref="W23:X23"/>
    <mergeCell ref="D24:E24"/>
    <mergeCell ref="O20:P20"/>
    <mergeCell ref="B25:C25"/>
    <mergeCell ref="D25:E25"/>
    <mergeCell ref="J27:K27"/>
    <mergeCell ref="L27:M27"/>
    <mergeCell ref="T21:U21"/>
    <mergeCell ref="W21:X21"/>
    <mergeCell ref="L25:M25"/>
    <mergeCell ref="O25:P25"/>
    <mergeCell ref="J22:K22"/>
    <mergeCell ref="L22:M22"/>
    <mergeCell ref="O22:P22"/>
    <mergeCell ref="J23:K23"/>
    <mergeCell ref="R26:S26"/>
    <mergeCell ref="T26:U26"/>
    <mergeCell ref="W26:X26"/>
    <mergeCell ref="R27:S27"/>
    <mergeCell ref="T27:U27"/>
    <mergeCell ref="W27:X27"/>
    <mergeCell ref="W24:X24"/>
    <mergeCell ref="R25:S25"/>
    <mergeCell ref="T25:U25"/>
    <mergeCell ref="W25:X25"/>
    <mergeCell ref="B27:C27"/>
    <mergeCell ref="J24:K24"/>
    <mergeCell ref="B26:C26"/>
    <mergeCell ref="G24:H24"/>
    <mergeCell ref="L23:M23"/>
    <mergeCell ref="O27:P27"/>
    <mergeCell ref="D27:E27"/>
    <mergeCell ref="G27:H27"/>
    <mergeCell ref="R11:S11"/>
    <mergeCell ref="T11:U11"/>
    <mergeCell ref="J15:K15"/>
    <mergeCell ref="L15:M15"/>
    <mergeCell ref="O15:P15"/>
    <mergeCell ref="R15:S15"/>
    <mergeCell ref="R14:S14"/>
    <mergeCell ref="T14:U14"/>
    <mergeCell ref="R24:S24"/>
    <mergeCell ref="T24:U24"/>
    <mergeCell ref="L21:M21"/>
    <mergeCell ref="O21:P21"/>
    <mergeCell ref="R21:S21"/>
    <mergeCell ref="R22:S22"/>
    <mergeCell ref="T22:U22"/>
    <mergeCell ref="T19:V19"/>
    <mergeCell ref="D15:E15"/>
    <mergeCell ref="G15:H15"/>
    <mergeCell ref="D20:E20"/>
    <mergeCell ref="G20:H20"/>
    <mergeCell ref="L20:M20"/>
    <mergeCell ref="L24:M24"/>
    <mergeCell ref="O24:P24"/>
    <mergeCell ref="J25:K25"/>
    <mergeCell ref="J26:K26"/>
    <mergeCell ref="L26:M26"/>
    <mergeCell ref="O26:P26"/>
    <mergeCell ref="G21:H21"/>
    <mergeCell ref="W11:X11"/>
    <mergeCell ref="T13:U13"/>
    <mergeCell ref="R12:S12"/>
    <mergeCell ref="T12:U12"/>
    <mergeCell ref="W14:X14"/>
    <mergeCell ref="AH11:AI11"/>
    <mergeCell ref="D26:E26"/>
    <mergeCell ref="G26:H26"/>
    <mergeCell ref="G25:H25"/>
    <mergeCell ref="D21:E21"/>
    <mergeCell ref="J16:K16"/>
    <mergeCell ref="L16:M16"/>
    <mergeCell ref="O16:P16"/>
    <mergeCell ref="J12:K12"/>
    <mergeCell ref="L12:M12"/>
    <mergeCell ref="O12:P12"/>
    <mergeCell ref="J13:K13"/>
    <mergeCell ref="L13:M13"/>
    <mergeCell ref="O13:P13"/>
    <mergeCell ref="L14:M14"/>
    <mergeCell ref="O14:P14"/>
    <mergeCell ref="B18:I18"/>
    <mergeCell ref="B23:C23"/>
    <mergeCell ref="B15:C15"/>
    <mergeCell ref="W12:X12"/>
    <mergeCell ref="W13:X13"/>
    <mergeCell ref="R13:S13"/>
    <mergeCell ref="B22:C22"/>
    <mergeCell ref="D22:E22"/>
    <mergeCell ref="G22:H22"/>
    <mergeCell ref="J6:Q6"/>
    <mergeCell ref="J7:K7"/>
    <mergeCell ref="L7:N7"/>
    <mergeCell ref="J9:K9"/>
    <mergeCell ref="L9:M9"/>
    <mergeCell ref="O9:P9"/>
    <mergeCell ref="B19:C19"/>
    <mergeCell ref="D19:F19"/>
    <mergeCell ref="G13:H13"/>
    <mergeCell ref="G16:H16"/>
    <mergeCell ref="J18:Q18"/>
    <mergeCell ref="J19:K19"/>
    <mergeCell ref="L19:N19"/>
    <mergeCell ref="O19:Q19"/>
    <mergeCell ref="D8:E8"/>
    <mergeCell ref="G8:H8"/>
    <mergeCell ref="L8:M8"/>
    <mergeCell ref="O8:P8"/>
    <mergeCell ref="W9:X9"/>
    <mergeCell ref="R10:S10"/>
    <mergeCell ref="T10:U10"/>
    <mergeCell ref="W10:X10"/>
    <mergeCell ref="C1:N1"/>
    <mergeCell ref="X2:Y4"/>
    <mergeCell ref="G7:I7"/>
    <mergeCell ref="D7:F7"/>
    <mergeCell ref="B6:I6"/>
    <mergeCell ref="B7:C7"/>
    <mergeCell ref="B2:W4"/>
    <mergeCell ref="R6:Y6"/>
    <mergeCell ref="R7:S7"/>
    <mergeCell ref="T7:V7"/>
    <mergeCell ref="W7:Y7"/>
    <mergeCell ref="O7:Q7"/>
    <mergeCell ref="R9:S9"/>
    <mergeCell ref="T9:U9"/>
    <mergeCell ref="T8:U8"/>
    <mergeCell ref="W8:X8"/>
    <mergeCell ref="G10:H10"/>
    <mergeCell ref="AH12:AK16"/>
    <mergeCell ref="G14:H14"/>
    <mergeCell ref="G9:H9"/>
    <mergeCell ref="B9:C9"/>
    <mergeCell ref="B10:C10"/>
    <mergeCell ref="B11:C11"/>
    <mergeCell ref="B12:C12"/>
    <mergeCell ref="B13:C13"/>
    <mergeCell ref="J10:K10"/>
    <mergeCell ref="J14:K14"/>
    <mergeCell ref="B16:C16"/>
    <mergeCell ref="D9:E9"/>
    <mergeCell ref="D10:E10"/>
    <mergeCell ref="D11:E11"/>
    <mergeCell ref="D12:E12"/>
    <mergeCell ref="L10:M10"/>
    <mergeCell ref="O10:P10"/>
    <mergeCell ref="J11:K11"/>
    <mergeCell ref="L11:M11"/>
    <mergeCell ref="O11:P11"/>
    <mergeCell ref="B14:C14"/>
    <mergeCell ref="D13:E13"/>
    <mergeCell ref="D14:E14"/>
    <mergeCell ref="D16:E16"/>
    <mergeCell ref="B90:Y90"/>
    <mergeCell ref="B92:B94"/>
    <mergeCell ref="C92:X92"/>
    <mergeCell ref="Y92:Y94"/>
    <mergeCell ref="C94:X94"/>
    <mergeCell ref="B107:B109"/>
    <mergeCell ref="M107:M109"/>
    <mergeCell ref="B105:M105"/>
    <mergeCell ref="C107:L107"/>
    <mergeCell ref="C109:L109"/>
    <mergeCell ref="N105:Y105"/>
    <mergeCell ref="N107:N109"/>
    <mergeCell ref="O107:X107"/>
    <mergeCell ref="Y107:Y109"/>
    <mergeCell ref="O109:X109"/>
  </mergeCells>
  <pageMargins left="0.51181102362204722" right="0.51181102362204722" top="0.78740157480314965" bottom="0.78740157480314965" header="0.31496062992125984" footer="0.31496062992125984"/>
  <pageSetup paperSize="9" scale="59" orientation="landscape" r:id="rId1"/>
  <headerFooter>
    <oddFooter>&amp;L&amp;A&amp;R&amp;P de &amp;N</oddFooter>
  </headerFooter>
  <rowBreaks count="1" manualBreakCount="1">
    <brk id="58" max="25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315"/>
  <sheetViews>
    <sheetView showGridLines="0" view="pageBreakPreview" zoomScale="120" zoomScaleSheetLayoutView="120" workbookViewId="0">
      <selection activeCell="C10" sqref="C10"/>
    </sheetView>
  </sheetViews>
  <sheetFormatPr defaultColWidth="9.140625" defaultRowHeight="15" customHeight="1" x14ac:dyDescent="0.2"/>
  <cols>
    <col min="1" max="1" width="11.28515625" style="1" customWidth="1"/>
    <col min="2" max="5" width="7.7109375" style="1" customWidth="1"/>
    <col min="6" max="8" width="7.7109375" style="2" customWidth="1"/>
    <col min="9" max="9" width="2.7109375" style="2" customWidth="1"/>
    <col min="10" max="19" width="5.7109375" style="2" customWidth="1"/>
    <col min="20" max="20" width="5.7109375" style="1" customWidth="1"/>
    <col min="21" max="22" width="6.7109375" style="1" customWidth="1"/>
    <col min="23" max="32" width="5.7109375" style="1" customWidth="1"/>
    <col min="33" max="16384" width="9.140625" style="1"/>
  </cols>
  <sheetData>
    <row r="1" spans="1:20" ht="15" customHeight="1" x14ac:dyDescent="0.2">
      <c r="A1" s="5" t="s">
        <v>2</v>
      </c>
    </row>
    <row r="2" spans="1:20" ht="15" customHeight="1" x14ac:dyDescent="0.2">
      <c r="A2" s="5" t="s">
        <v>3</v>
      </c>
    </row>
    <row r="3" spans="1:20" ht="15" customHeight="1" x14ac:dyDescent="0.2">
      <c r="A3" s="5" t="s">
        <v>1</v>
      </c>
    </row>
    <row r="4" spans="1:20" ht="15" customHeight="1" x14ac:dyDescent="0.2">
      <c r="A4" s="5" t="s">
        <v>0</v>
      </c>
    </row>
    <row r="5" spans="1:20" ht="15" customHeight="1" x14ac:dyDescent="0.2">
      <c r="A5" s="5"/>
    </row>
    <row r="6" spans="1:20" ht="2.1" customHeight="1" x14ac:dyDescent="0.2">
      <c r="A6" s="6"/>
      <c r="B6" s="3"/>
      <c r="C6" s="3"/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5.0999999999999996" customHeight="1" x14ac:dyDescent="0.2">
      <c r="T7" s="2"/>
    </row>
    <row r="8" spans="1:20" ht="15" customHeight="1" x14ac:dyDescent="0.2">
      <c r="A8" s="8" t="s">
        <v>34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5.0999999999999996" customHeight="1" x14ac:dyDescent="0.2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5" customHeight="1" x14ac:dyDescent="0.2">
      <c r="A10" s="8" t="s">
        <v>20</v>
      </c>
      <c r="B10" s="8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5.0999999999999996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10" customFormat="1" ht="1.5" customHeight="1" x14ac:dyDescent="0.2">
      <c r="A12" s="12"/>
      <c r="B12" s="13"/>
      <c r="C12" s="13"/>
      <c r="D12" s="13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s="10" customFormat="1" ht="5.0999999999999996" customHeight="1" x14ac:dyDescent="0.2">
      <c r="A13" s="11"/>
      <c r="B13" s="15"/>
      <c r="C13" s="15"/>
      <c r="D13" s="15"/>
      <c r="E13" s="15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s="21" customFormat="1" ht="15" customHeight="1" x14ac:dyDescent="0.2">
      <c r="A14" s="569" t="s">
        <v>35</v>
      </c>
      <c r="B14" s="570" t="s">
        <v>7</v>
      </c>
      <c r="C14" s="569" t="s">
        <v>8</v>
      </c>
      <c r="D14" s="569"/>
      <c r="E14" s="569"/>
      <c r="F14" s="569"/>
      <c r="G14" s="40" t="s">
        <v>9</v>
      </c>
      <c r="H14" s="41" t="s">
        <v>10</v>
      </c>
      <c r="I14" s="30"/>
      <c r="J14" s="571" t="s">
        <v>11</v>
      </c>
      <c r="K14" s="571"/>
      <c r="L14" s="571"/>
      <c r="M14" s="571"/>
      <c r="N14" s="571"/>
      <c r="O14" s="571"/>
      <c r="P14" s="571"/>
      <c r="Q14" s="571"/>
      <c r="R14" s="571"/>
      <c r="S14" s="571"/>
      <c r="T14" s="571"/>
    </row>
    <row r="15" spans="1:20" s="22" customFormat="1" ht="15" customHeight="1" x14ac:dyDescent="0.2">
      <c r="A15" s="569"/>
      <c r="B15" s="570"/>
      <c r="C15" s="37" t="s">
        <v>6</v>
      </c>
      <c r="D15" s="37" t="s">
        <v>22</v>
      </c>
      <c r="E15" s="37" t="s">
        <v>5</v>
      </c>
      <c r="F15" s="37" t="s">
        <v>21</v>
      </c>
      <c r="G15" s="27" t="s">
        <v>12</v>
      </c>
      <c r="H15" s="23" t="s">
        <v>23</v>
      </c>
      <c r="I15" s="30"/>
      <c r="J15" s="560" t="s">
        <v>4</v>
      </c>
      <c r="K15" s="561"/>
      <c r="L15" s="561"/>
      <c r="M15" s="561"/>
      <c r="N15" s="39"/>
      <c r="O15" s="39"/>
      <c r="P15" s="39"/>
      <c r="Q15" s="39"/>
      <c r="R15" s="39"/>
      <c r="S15" s="562">
        <f>SUM(G17:G315)</f>
        <v>22.57685</v>
      </c>
      <c r="T15" s="563"/>
    </row>
    <row r="16" spans="1:20" s="22" customFormat="1" ht="15" customHeight="1" x14ac:dyDescent="0.2">
      <c r="A16" s="44" t="s">
        <v>36</v>
      </c>
      <c r="B16" s="45"/>
      <c r="C16" s="45"/>
      <c r="D16" s="45"/>
      <c r="E16" s="45"/>
      <c r="F16" s="45"/>
      <c r="G16" s="45"/>
      <c r="H16" s="46"/>
      <c r="I16" s="30"/>
      <c r="J16" s="38"/>
      <c r="K16" s="39"/>
      <c r="L16" s="39"/>
      <c r="M16" s="39"/>
      <c r="N16" s="39"/>
      <c r="O16" s="39"/>
      <c r="P16" s="39"/>
      <c r="Q16" s="39"/>
      <c r="R16" s="39"/>
      <c r="S16" s="42"/>
      <c r="T16" s="43"/>
    </row>
    <row r="17" spans="1:20" s="17" customFormat="1" ht="15" customHeight="1" x14ac:dyDescent="0.2">
      <c r="A17" s="20" t="s">
        <v>39</v>
      </c>
      <c r="B17" s="18">
        <v>1</v>
      </c>
      <c r="C17" s="18">
        <v>1.7</v>
      </c>
      <c r="D17" s="18">
        <v>4.5</v>
      </c>
      <c r="E17" s="18">
        <v>2.39</v>
      </c>
      <c r="F17" s="18">
        <v>1.06</v>
      </c>
      <c r="G17" s="24">
        <f>F17*C17</f>
        <v>1.802</v>
      </c>
      <c r="H17" s="29">
        <f>((F17)+(D17*C17)+(E17*C17))*2</f>
        <v>25.545999999999999</v>
      </c>
      <c r="I17" s="25"/>
      <c r="J17" s="560" t="s">
        <v>10</v>
      </c>
      <c r="K17" s="561"/>
      <c r="L17" s="561"/>
      <c r="M17" s="561"/>
      <c r="N17" s="39"/>
      <c r="O17" s="39"/>
      <c r="P17" s="39"/>
      <c r="Q17" s="39"/>
      <c r="R17" s="39"/>
      <c r="S17" s="562">
        <f>SUM(H17:H315)</f>
        <v>236.66500000000002</v>
      </c>
      <c r="T17" s="563"/>
    </row>
    <row r="18" spans="1:20" s="17" customFormat="1" ht="15" customHeight="1" x14ac:dyDescent="0.2">
      <c r="A18" s="20" t="s">
        <v>40</v>
      </c>
      <c r="B18" s="18">
        <v>1</v>
      </c>
      <c r="C18" s="18">
        <v>1.7</v>
      </c>
      <c r="D18" s="18">
        <v>4.5</v>
      </c>
      <c r="E18" s="18">
        <v>1.89</v>
      </c>
      <c r="F18" s="18">
        <v>1.014</v>
      </c>
      <c r="G18" s="24">
        <f>F18*C18</f>
        <v>1.7238</v>
      </c>
      <c r="H18" s="29">
        <f>((F18)+(D18*C18)+(E18*C18))*2</f>
        <v>23.753999999999998</v>
      </c>
      <c r="I18" s="25"/>
    </row>
    <row r="19" spans="1:20" s="17" customFormat="1" ht="15" customHeight="1" x14ac:dyDescent="0.2">
      <c r="A19" s="20" t="s">
        <v>41</v>
      </c>
      <c r="B19" s="18">
        <v>1</v>
      </c>
      <c r="C19" s="18"/>
      <c r="D19" s="18">
        <v>5.85</v>
      </c>
      <c r="E19" s="18">
        <v>0.16</v>
      </c>
      <c r="F19" s="18">
        <v>1.56</v>
      </c>
      <c r="G19" s="24">
        <f>F19*E19</f>
        <v>0.24960000000000002</v>
      </c>
      <c r="H19" s="29">
        <f>F19*2+D19*E19</f>
        <v>4.056</v>
      </c>
      <c r="I19" s="25"/>
    </row>
    <row r="20" spans="1:20" s="17" customFormat="1" ht="15" customHeight="1" x14ac:dyDescent="0.2">
      <c r="A20" s="20" t="s">
        <v>42</v>
      </c>
      <c r="B20" s="18">
        <v>1</v>
      </c>
      <c r="C20" s="18"/>
      <c r="D20" s="18">
        <v>5.71</v>
      </c>
      <c r="E20" s="18">
        <v>0.3</v>
      </c>
      <c r="F20" s="18">
        <v>1.45</v>
      </c>
      <c r="G20" s="24">
        <f>F20*E20</f>
        <v>0.435</v>
      </c>
      <c r="H20" s="29">
        <f>F20*2+D20*E20</f>
        <v>4.6129999999999995</v>
      </c>
      <c r="I20" s="25"/>
    </row>
    <row r="21" spans="1:20" s="17" customFormat="1" ht="15" customHeight="1" x14ac:dyDescent="0.2">
      <c r="A21" s="20" t="s">
        <v>43</v>
      </c>
      <c r="B21" s="18">
        <v>1</v>
      </c>
      <c r="C21" s="18"/>
      <c r="D21" s="18">
        <v>5.85</v>
      </c>
      <c r="E21" s="18">
        <v>0.16</v>
      </c>
      <c r="F21" s="18">
        <v>1.56</v>
      </c>
      <c r="G21" s="24">
        <f>F21*E21</f>
        <v>0.24960000000000002</v>
      </c>
      <c r="H21" s="29">
        <f>F21*2+D21*E21</f>
        <v>4.056</v>
      </c>
      <c r="I21" s="25"/>
    </row>
    <row r="22" spans="1:20" s="17" customFormat="1" ht="15" customHeight="1" x14ac:dyDescent="0.2">
      <c r="A22" s="20" t="s">
        <v>44</v>
      </c>
      <c r="B22" s="18">
        <v>1</v>
      </c>
      <c r="C22" s="18"/>
      <c r="D22" s="18">
        <v>5.71</v>
      </c>
      <c r="E22" s="18">
        <v>0.3</v>
      </c>
      <c r="F22" s="18">
        <v>1.45</v>
      </c>
      <c r="G22" s="24">
        <f>F22*E22</f>
        <v>0.435</v>
      </c>
      <c r="H22" s="29">
        <f>F22*2+D22*E22</f>
        <v>4.6129999999999995</v>
      </c>
      <c r="I22" s="25"/>
    </row>
    <row r="23" spans="1:20" s="17" customFormat="1" ht="15" customHeight="1" x14ac:dyDescent="0.2">
      <c r="A23" s="44" t="s">
        <v>37</v>
      </c>
      <c r="B23" s="45"/>
      <c r="C23" s="45"/>
      <c r="D23" s="45"/>
      <c r="E23" s="45"/>
      <c r="F23" s="45"/>
      <c r="G23" s="45"/>
      <c r="H23" s="46"/>
      <c r="I23" s="25"/>
    </row>
    <row r="24" spans="1:20" s="17" customFormat="1" ht="15" customHeight="1" x14ac:dyDescent="0.2">
      <c r="A24" s="20" t="s">
        <v>46</v>
      </c>
      <c r="B24" s="18">
        <v>1</v>
      </c>
      <c r="C24" s="18">
        <v>1.7</v>
      </c>
      <c r="D24" s="18">
        <v>4.5</v>
      </c>
      <c r="E24" s="18">
        <v>1.65</v>
      </c>
      <c r="F24" s="18">
        <v>0.93</v>
      </c>
      <c r="G24" s="24">
        <f>F24*C24</f>
        <v>1.581</v>
      </c>
      <c r="H24" s="29">
        <f>((F24)+(D24*C24)+(E24*C24))*2</f>
        <v>22.77</v>
      </c>
      <c r="I24" s="25"/>
      <c r="J24" s="564" t="s">
        <v>13</v>
      </c>
      <c r="K24" s="565"/>
      <c r="L24" s="565"/>
      <c r="M24" s="565"/>
      <c r="N24" s="565"/>
      <c r="O24" s="565"/>
      <c r="P24" s="565"/>
      <c r="Q24" s="565"/>
      <c r="R24" s="565"/>
      <c r="S24" s="565"/>
      <c r="T24" s="566"/>
    </row>
    <row r="25" spans="1:20" s="17" customFormat="1" ht="15" customHeight="1" x14ac:dyDescent="0.2">
      <c r="A25" s="20" t="s">
        <v>45</v>
      </c>
      <c r="B25" s="18">
        <v>1</v>
      </c>
      <c r="C25" s="18">
        <v>1.7</v>
      </c>
      <c r="D25" s="18">
        <v>4.5</v>
      </c>
      <c r="E25" s="18">
        <v>1.65</v>
      </c>
      <c r="F25" s="18">
        <v>0.98</v>
      </c>
      <c r="G25" s="24">
        <f>F25*C25</f>
        <v>1.6659999999999999</v>
      </c>
      <c r="H25" s="29">
        <f>((F25)+(D25*C25)+(E25*C25))*2</f>
        <v>22.869999999999997</v>
      </c>
      <c r="I25" s="25"/>
      <c r="J25" s="567" t="s">
        <v>14</v>
      </c>
      <c r="K25" s="554" t="s">
        <v>18</v>
      </c>
      <c r="L25" s="555"/>
      <c r="M25" s="555"/>
      <c r="N25" s="555"/>
      <c r="O25" s="555"/>
      <c r="P25" s="555"/>
      <c r="Q25" s="555"/>
      <c r="R25" s="555"/>
      <c r="S25" s="556"/>
      <c r="T25" s="557" t="s">
        <v>17</v>
      </c>
    </row>
    <row r="26" spans="1:20" s="19" customFormat="1" ht="15" customHeight="1" x14ac:dyDescent="0.2">
      <c r="A26" s="20" t="s">
        <v>47</v>
      </c>
      <c r="B26" s="18">
        <v>1</v>
      </c>
      <c r="C26" s="18">
        <v>1.7</v>
      </c>
      <c r="D26" s="18">
        <v>3.55</v>
      </c>
      <c r="E26" s="18">
        <v>0.15</v>
      </c>
      <c r="F26" s="18"/>
      <c r="G26" s="24">
        <f>C26*D26*E26</f>
        <v>0.90524999999999989</v>
      </c>
      <c r="H26" s="29">
        <f>((F26)+(D26*C26)+(E26*C26))*2</f>
        <v>12.579999999999998</v>
      </c>
      <c r="I26" s="25"/>
      <c r="J26" s="568"/>
      <c r="K26" s="31"/>
      <c r="L26" s="31"/>
      <c r="M26" s="31"/>
      <c r="N26" s="31"/>
      <c r="O26" s="31"/>
      <c r="P26" s="31"/>
      <c r="Q26" s="31"/>
      <c r="R26" s="31"/>
      <c r="S26" s="31"/>
      <c r="T26" s="558"/>
    </row>
    <row r="27" spans="1:20" s="19" customFormat="1" ht="15" customHeight="1" x14ac:dyDescent="0.2">
      <c r="A27" s="44" t="s">
        <v>38</v>
      </c>
      <c r="B27" s="45"/>
      <c r="C27" s="45"/>
      <c r="D27" s="45"/>
      <c r="E27" s="45"/>
      <c r="F27" s="45"/>
      <c r="G27" s="45"/>
      <c r="H27" s="46"/>
      <c r="I27" s="25"/>
      <c r="J27" s="36" t="s">
        <v>16</v>
      </c>
      <c r="K27" s="554" t="s">
        <v>19</v>
      </c>
      <c r="L27" s="555"/>
      <c r="M27" s="555"/>
      <c r="N27" s="555"/>
      <c r="O27" s="555"/>
      <c r="P27" s="555"/>
      <c r="Q27" s="555"/>
      <c r="R27" s="555"/>
      <c r="S27" s="556"/>
      <c r="T27" s="559"/>
    </row>
    <row r="28" spans="1:20" s="19" customFormat="1" ht="15" customHeight="1" x14ac:dyDescent="0.2">
      <c r="A28" s="20" t="s">
        <v>39</v>
      </c>
      <c r="B28" s="18">
        <v>1</v>
      </c>
      <c r="C28" s="18">
        <v>1.7</v>
      </c>
      <c r="D28" s="18">
        <v>4.5</v>
      </c>
      <c r="E28" s="18">
        <v>2.39</v>
      </c>
      <c r="F28" s="18">
        <v>1.06</v>
      </c>
      <c r="G28" s="24">
        <f>F28*C28</f>
        <v>1.802</v>
      </c>
      <c r="H28" s="29">
        <f>((F28)+(D28*C28)+(E28*C28))*2</f>
        <v>25.545999999999999</v>
      </c>
      <c r="I28" s="25"/>
      <c r="J28" s="48">
        <v>6.3</v>
      </c>
      <c r="K28" s="55"/>
      <c r="L28" s="56"/>
      <c r="M28" s="59"/>
      <c r="N28" s="59"/>
      <c r="O28" s="59"/>
      <c r="P28" s="59"/>
      <c r="Q28" s="59"/>
      <c r="R28" s="59"/>
      <c r="S28" s="60"/>
      <c r="T28" s="546">
        <f>SUM(K28:S31)</f>
        <v>2464.2000000000003</v>
      </c>
    </row>
    <row r="29" spans="1:20" s="19" customFormat="1" ht="15" customHeight="1" x14ac:dyDescent="0.2">
      <c r="A29" s="20" t="s">
        <v>40</v>
      </c>
      <c r="B29" s="18">
        <v>1</v>
      </c>
      <c r="C29" s="18">
        <v>1.7</v>
      </c>
      <c r="D29" s="18">
        <v>4.5</v>
      </c>
      <c r="E29" s="18">
        <v>1.89</v>
      </c>
      <c r="F29" s="18">
        <v>1.014</v>
      </c>
      <c r="G29" s="24">
        <f>F29*C29</f>
        <v>1.7238</v>
      </c>
      <c r="H29" s="29">
        <f>((F29)+(D29*C29)+(E29*C29))*2</f>
        <v>23.753999999999998</v>
      </c>
      <c r="I29" s="25"/>
      <c r="J29" s="48">
        <v>8</v>
      </c>
      <c r="K29" s="55">
        <v>767.2</v>
      </c>
      <c r="L29" s="56"/>
      <c r="M29" s="59"/>
      <c r="N29" s="59"/>
      <c r="O29" s="59"/>
      <c r="P29" s="59"/>
      <c r="Q29" s="59"/>
      <c r="R29" s="59"/>
      <c r="S29" s="60"/>
      <c r="T29" s="547"/>
    </row>
    <row r="30" spans="1:20" s="19" customFormat="1" ht="15" customHeight="1" x14ac:dyDescent="0.2">
      <c r="A30" s="20" t="s">
        <v>41</v>
      </c>
      <c r="B30" s="18">
        <v>1</v>
      </c>
      <c r="C30" s="18"/>
      <c r="D30" s="18">
        <v>5.85</v>
      </c>
      <c r="E30" s="18">
        <v>0.16</v>
      </c>
      <c r="F30" s="18">
        <v>1.56</v>
      </c>
      <c r="G30" s="24">
        <f>F30*E30</f>
        <v>0.24960000000000002</v>
      </c>
      <c r="H30" s="29">
        <f>F30*2+D30*E30</f>
        <v>4.056</v>
      </c>
      <c r="I30" s="25"/>
      <c r="J30" s="48">
        <v>10</v>
      </c>
      <c r="K30" s="55">
        <v>1465.1</v>
      </c>
      <c r="L30" s="56"/>
      <c r="M30" s="59"/>
      <c r="N30" s="59"/>
      <c r="O30" s="59"/>
      <c r="P30" s="59"/>
      <c r="Q30" s="59"/>
      <c r="R30" s="59"/>
      <c r="S30" s="60"/>
      <c r="T30" s="547"/>
    </row>
    <row r="31" spans="1:20" s="19" customFormat="1" ht="15" customHeight="1" x14ac:dyDescent="0.2">
      <c r="A31" s="20" t="s">
        <v>42</v>
      </c>
      <c r="B31" s="18">
        <v>1</v>
      </c>
      <c r="C31" s="18"/>
      <c r="D31" s="18">
        <v>5.71</v>
      </c>
      <c r="E31" s="18">
        <v>0.3</v>
      </c>
      <c r="F31" s="18">
        <v>1.45</v>
      </c>
      <c r="G31" s="24">
        <f>F31*E31</f>
        <v>0.435</v>
      </c>
      <c r="H31" s="29">
        <f>F31*2+D31*E31</f>
        <v>4.6129999999999995</v>
      </c>
      <c r="I31" s="25"/>
      <c r="J31" s="48">
        <v>12.5</v>
      </c>
      <c r="K31" s="55">
        <v>231.9</v>
      </c>
      <c r="L31" s="56"/>
      <c r="M31" s="59"/>
      <c r="N31" s="59"/>
      <c r="O31" s="59"/>
      <c r="P31" s="59"/>
      <c r="Q31" s="59"/>
      <c r="R31" s="59"/>
      <c r="S31" s="60"/>
      <c r="T31" s="548"/>
    </row>
    <row r="32" spans="1:20" s="19" customFormat="1" ht="15" customHeight="1" x14ac:dyDescent="0.2">
      <c r="A32" s="20" t="s">
        <v>43</v>
      </c>
      <c r="B32" s="18">
        <v>1</v>
      </c>
      <c r="C32" s="18"/>
      <c r="D32" s="18">
        <v>5.85</v>
      </c>
      <c r="E32" s="18">
        <v>0.16</v>
      </c>
      <c r="F32" s="18">
        <v>1.56</v>
      </c>
      <c r="G32" s="24">
        <f>F32*E32</f>
        <v>0.24960000000000002</v>
      </c>
      <c r="H32" s="29">
        <f>F32*2+D32*E32</f>
        <v>4.056</v>
      </c>
      <c r="I32" s="25"/>
      <c r="J32" s="47">
        <v>16</v>
      </c>
      <c r="K32" s="61">
        <v>956.7</v>
      </c>
      <c r="L32" s="62"/>
      <c r="M32" s="63"/>
      <c r="N32" s="63"/>
      <c r="O32" s="63"/>
      <c r="P32" s="63"/>
      <c r="Q32" s="63"/>
      <c r="R32" s="63"/>
      <c r="S32" s="64"/>
      <c r="T32" s="549">
        <f>SUM(K32:S34)</f>
        <v>956.7</v>
      </c>
    </row>
    <row r="33" spans="1:20" s="19" customFormat="1" ht="15" customHeight="1" x14ac:dyDescent="0.2">
      <c r="A33" s="44" t="s">
        <v>48</v>
      </c>
      <c r="B33" s="45"/>
      <c r="C33" s="45"/>
      <c r="D33" s="45"/>
      <c r="E33" s="45"/>
      <c r="F33" s="45"/>
      <c r="G33" s="45"/>
      <c r="H33" s="45"/>
      <c r="I33" s="25"/>
      <c r="J33" s="47">
        <v>20</v>
      </c>
      <c r="K33" s="61"/>
      <c r="L33" s="62"/>
      <c r="M33" s="65"/>
      <c r="N33" s="65"/>
      <c r="O33" s="65"/>
      <c r="P33" s="65"/>
      <c r="Q33" s="65"/>
      <c r="R33" s="65"/>
      <c r="S33" s="66"/>
      <c r="T33" s="550"/>
    </row>
    <row r="34" spans="1:20" s="19" customFormat="1" ht="15" customHeight="1" x14ac:dyDescent="0.2">
      <c r="A34" s="20" t="s">
        <v>49</v>
      </c>
      <c r="B34" s="18">
        <v>1</v>
      </c>
      <c r="C34" s="18">
        <v>1.6</v>
      </c>
      <c r="D34" s="18">
        <v>3.9</v>
      </c>
      <c r="E34" s="18">
        <v>1.52</v>
      </c>
      <c r="F34" s="18">
        <f>0.85+0.14</f>
        <v>0.99</v>
      </c>
      <c r="G34" s="24">
        <f>F34*E34</f>
        <v>1.5047999999999999</v>
      </c>
      <c r="H34" s="29">
        <f>F34*2+D34*E34</f>
        <v>7.9079999999999995</v>
      </c>
      <c r="I34" s="25"/>
      <c r="J34" s="47">
        <v>25</v>
      </c>
      <c r="K34" s="61"/>
      <c r="L34" s="62"/>
      <c r="M34" s="67"/>
      <c r="N34" s="67"/>
      <c r="O34" s="67"/>
      <c r="P34" s="67"/>
      <c r="Q34" s="67"/>
      <c r="R34" s="67"/>
      <c r="S34" s="68"/>
      <c r="T34" s="551"/>
    </row>
    <row r="35" spans="1:20" s="19" customFormat="1" ht="15" customHeight="1" x14ac:dyDescent="0.2">
      <c r="A35" s="20" t="s">
        <v>50</v>
      </c>
      <c r="B35" s="18">
        <v>1</v>
      </c>
      <c r="C35" s="18">
        <v>1.6</v>
      </c>
      <c r="D35" s="18">
        <v>1.2</v>
      </c>
      <c r="E35" s="18">
        <v>0.87</v>
      </c>
      <c r="F35" s="18">
        <v>0.38</v>
      </c>
      <c r="G35" s="24">
        <f>F35*E35</f>
        <v>0.3306</v>
      </c>
      <c r="H35" s="29">
        <f>F35*2+D35*E35</f>
        <v>1.804</v>
      </c>
      <c r="I35" s="25"/>
      <c r="J35" s="49">
        <v>32</v>
      </c>
      <c r="K35" s="71"/>
      <c r="L35" s="72"/>
      <c r="M35" s="73"/>
      <c r="N35" s="73"/>
      <c r="O35" s="73"/>
      <c r="P35" s="73"/>
      <c r="Q35" s="73"/>
      <c r="R35" s="73"/>
      <c r="S35" s="74"/>
      <c r="T35" s="50">
        <f>SUM(K35:S35)</f>
        <v>0</v>
      </c>
    </row>
    <row r="36" spans="1:20" s="19" customFormat="1" ht="15" customHeight="1" x14ac:dyDescent="0.2">
      <c r="A36" s="20" t="s">
        <v>51</v>
      </c>
      <c r="B36" s="18">
        <v>1</v>
      </c>
      <c r="C36" s="18">
        <v>1.6</v>
      </c>
      <c r="D36" s="18">
        <v>3.9</v>
      </c>
      <c r="E36" s="18">
        <v>1.71</v>
      </c>
      <c r="F36" s="18">
        <v>0.99</v>
      </c>
      <c r="G36" s="24">
        <f>F36*E36</f>
        <v>1.6928999999999998</v>
      </c>
      <c r="H36" s="29">
        <f>F36*2+D36*E36</f>
        <v>8.6489999999999991</v>
      </c>
      <c r="I36" s="25"/>
      <c r="J36" s="552" t="s">
        <v>15</v>
      </c>
      <c r="K36" s="554" t="s">
        <v>18</v>
      </c>
      <c r="L36" s="555"/>
      <c r="M36" s="555"/>
      <c r="N36" s="555"/>
      <c r="O36" s="555"/>
      <c r="P36" s="555"/>
      <c r="Q36" s="555"/>
      <c r="R36" s="555"/>
      <c r="S36" s="556"/>
      <c r="T36" s="557" t="s">
        <v>17</v>
      </c>
    </row>
    <row r="37" spans="1:20" s="19" customFormat="1" ht="15" customHeight="1" x14ac:dyDescent="0.2">
      <c r="A37" s="44" t="s">
        <v>52</v>
      </c>
      <c r="B37" s="45"/>
      <c r="C37" s="45"/>
      <c r="D37" s="45"/>
      <c r="E37" s="45"/>
      <c r="F37" s="45"/>
      <c r="G37" s="45"/>
      <c r="H37" s="45"/>
      <c r="I37" s="25"/>
      <c r="J37" s="553"/>
      <c r="K37" s="31" t="s">
        <v>25</v>
      </c>
      <c r="L37" s="31" t="s">
        <v>26</v>
      </c>
      <c r="M37" s="31" t="s">
        <v>27</v>
      </c>
      <c r="N37" s="31" t="s">
        <v>28</v>
      </c>
      <c r="O37" s="31" t="s">
        <v>29</v>
      </c>
      <c r="P37" s="31" t="s">
        <v>30</v>
      </c>
      <c r="Q37" s="31" t="s">
        <v>31</v>
      </c>
      <c r="R37" s="31" t="s">
        <v>32</v>
      </c>
      <c r="S37" s="31" t="s">
        <v>33</v>
      </c>
      <c r="T37" s="558"/>
    </row>
    <row r="38" spans="1:20" s="19" customFormat="1" ht="15" customHeight="1" x14ac:dyDescent="0.2">
      <c r="A38" s="20" t="s">
        <v>49</v>
      </c>
      <c r="B38" s="18">
        <v>1</v>
      </c>
      <c r="C38" s="18">
        <v>1.6</v>
      </c>
      <c r="D38" s="18">
        <v>3.7</v>
      </c>
      <c r="E38" s="18">
        <v>1.1399999999999999</v>
      </c>
      <c r="F38" s="18">
        <v>0.8</v>
      </c>
      <c r="G38" s="24">
        <f>F38*E38</f>
        <v>0.91199999999999992</v>
      </c>
      <c r="H38" s="29">
        <f>F38*2+D38*E38</f>
        <v>5.8179999999999996</v>
      </c>
      <c r="I38" s="25"/>
      <c r="J38" s="36" t="s">
        <v>16</v>
      </c>
      <c r="K38" s="554" t="s">
        <v>19</v>
      </c>
      <c r="L38" s="555"/>
      <c r="M38" s="555"/>
      <c r="N38" s="555"/>
      <c r="O38" s="555"/>
      <c r="P38" s="555"/>
      <c r="Q38" s="555"/>
      <c r="R38" s="555"/>
      <c r="S38" s="556"/>
      <c r="T38" s="559"/>
    </row>
    <row r="39" spans="1:20" s="19" customFormat="1" ht="15" customHeight="1" x14ac:dyDescent="0.2">
      <c r="A39" s="20" t="s">
        <v>50</v>
      </c>
      <c r="B39" s="18">
        <v>1</v>
      </c>
      <c r="C39" s="18">
        <v>1.6</v>
      </c>
      <c r="D39" s="18">
        <v>1.2</v>
      </c>
      <c r="E39" s="18">
        <v>0.72</v>
      </c>
      <c r="F39" s="18">
        <v>0.31</v>
      </c>
      <c r="G39" s="24">
        <f>F39*E39</f>
        <v>0.22319999999999998</v>
      </c>
      <c r="H39" s="29">
        <f>F39*2+D39*E39</f>
        <v>1.484</v>
      </c>
      <c r="I39" s="25"/>
      <c r="J39" s="48">
        <v>3.4</v>
      </c>
      <c r="K39" s="51"/>
      <c r="L39" s="52"/>
      <c r="M39" s="53"/>
      <c r="N39" s="53"/>
      <c r="O39" s="53"/>
      <c r="P39" s="53"/>
      <c r="Q39" s="53"/>
      <c r="R39" s="53"/>
      <c r="S39" s="54"/>
      <c r="T39" s="540">
        <f>SUM(K39:S41)</f>
        <v>0</v>
      </c>
    </row>
    <row r="40" spans="1:20" s="19" customFormat="1" ht="15" customHeight="1" x14ac:dyDescent="0.2">
      <c r="A40" s="20" t="s">
        <v>51</v>
      </c>
      <c r="B40" s="18">
        <v>1</v>
      </c>
      <c r="C40" s="18">
        <v>1.6</v>
      </c>
      <c r="D40" s="18">
        <v>3.7</v>
      </c>
      <c r="E40" s="18">
        <v>1.1399999999999999</v>
      </c>
      <c r="F40" s="18">
        <v>0.77</v>
      </c>
      <c r="G40" s="24">
        <f>F40*E40</f>
        <v>0.87779999999999991</v>
      </c>
      <c r="H40" s="29">
        <f>F40*2+D40*E40</f>
        <v>5.758</v>
      </c>
      <c r="I40" s="25"/>
      <c r="J40" s="48">
        <v>4.2</v>
      </c>
      <c r="K40" s="55"/>
      <c r="L40" s="56"/>
      <c r="M40" s="57"/>
      <c r="N40" s="57"/>
      <c r="O40" s="57"/>
      <c r="P40" s="57"/>
      <c r="Q40" s="57"/>
      <c r="R40" s="57"/>
      <c r="S40" s="58"/>
      <c r="T40" s="541"/>
    </row>
    <row r="41" spans="1:20" s="19" customFormat="1" ht="15" customHeight="1" x14ac:dyDescent="0.2">
      <c r="A41" s="44" t="s">
        <v>53</v>
      </c>
      <c r="B41" s="45"/>
      <c r="C41" s="45"/>
      <c r="D41" s="45"/>
      <c r="E41" s="45"/>
      <c r="F41" s="45"/>
      <c r="G41" s="45"/>
      <c r="H41" s="45"/>
      <c r="I41" s="25"/>
      <c r="J41" s="48">
        <v>5</v>
      </c>
      <c r="K41" s="55"/>
      <c r="L41" s="56"/>
      <c r="M41" s="57"/>
      <c r="N41" s="57"/>
      <c r="O41" s="57"/>
      <c r="P41" s="57"/>
      <c r="Q41" s="57"/>
      <c r="R41" s="57"/>
      <c r="S41" s="58"/>
      <c r="T41" s="542"/>
    </row>
    <row r="42" spans="1:20" s="19" customFormat="1" ht="15" customHeight="1" x14ac:dyDescent="0.2">
      <c r="A42" s="20" t="s">
        <v>49</v>
      </c>
      <c r="B42" s="18">
        <v>1</v>
      </c>
      <c r="C42" s="18">
        <v>1.6</v>
      </c>
      <c r="D42" s="18">
        <v>3.9</v>
      </c>
      <c r="E42" s="18">
        <v>1.52</v>
      </c>
      <c r="F42" s="18">
        <f>0.85+0.14</f>
        <v>0.99</v>
      </c>
      <c r="G42" s="24">
        <f>F42*E42</f>
        <v>1.5047999999999999</v>
      </c>
      <c r="H42" s="29">
        <f>F42*2+D42*E42</f>
        <v>7.9079999999999995</v>
      </c>
      <c r="I42" s="25"/>
      <c r="J42" s="47">
        <v>6</v>
      </c>
      <c r="K42" s="61"/>
      <c r="L42" s="62"/>
      <c r="M42" s="69"/>
      <c r="N42" s="69"/>
      <c r="O42" s="69"/>
      <c r="P42" s="69"/>
      <c r="Q42" s="69"/>
      <c r="R42" s="69"/>
      <c r="S42" s="70"/>
      <c r="T42" s="543">
        <f>SUM(K42:S45)</f>
        <v>0</v>
      </c>
    </row>
    <row r="43" spans="1:20" s="19" customFormat="1" ht="15" customHeight="1" x14ac:dyDescent="0.2">
      <c r="A43" s="20" t="s">
        <v>50</v>
      </c>
      <c r="B43" s="18">
        <v>1</v>
      </c>
      <c r="C43" s="18">
        <v>1.6</v>
      </c>
      <c r="D43" s="18">
        <v>1.2</v>
      </c>
      <c r="E43" s="18">
        <v>0.87</v>
      </c>
      <c r="F43" s="18">
        <v>0.38</v>
      </c>
      <c r="G43" s="24">
        <f>F43*E43</f>
        <v>0.3306</v>
      </c>
      <c r="H43" s="29">
        <f>F43*2+D43*E43</f>
        <v>1.804</v>
      </c>
      <c r="I43" s="25"/>
      <c r="J43" s="47">
        <v>7</v>
      </c>
      <c r="K43" s="61"/>
      <c r="L43" s="62"/>
      <c r="M43" s="69"/>
      <c r="N43" s="69"/>
      <c r="O43" s="69"/>
      <c r="P43" s="69"/>
      <c r="Q43" s="69"/>
      <c r="R43" s="69"/>
      <c r="S43" s="70"/>
      <c r="T43" s="544"/>
    </row>
    <row r="44" spans="1:20" s="19" customFormat="1" ht="15" customHeight="1" x14ac:dyDescent="0.2">
      <c r="A44" s="20" t="s">
        <v>51</v>
      </c>
      <c r="B44" s="18">
        <v>1</v>
      </c>
      <c r="C44" s="18">
        <v>1.6</v>
      </c>
      <c r="D44" s="18">
        <v>3.9</v>
      </c>
      <c r="E44" s="18">
        <v>1.71</v>
      </c>
      <c r="F44" s="18">
        <v>0.99</v>
      </c>
      <c r="G44" s="24">
        <f>F44*E44</f>
        <v>1.6928999999999998</v>
      </c>
      <c r="H44" s="29">
        <f>F44*2+D44*E44</f>
        <v>8.6489999999999991</v>
      </c>
      <c r="I44" s="25"/>
      <c r="J44" s="47">
        <v>8</v>
      </c>
      <c r="K44" s="61"/>
      <c r="L44" s="62"/>
      <c r="M44" s="69"/>
      <c r="N44" s="69"/>
      <c r="O44" s="69"/>
      <c r="P44" s="69"/>
      <c r="Q44" s="69"/>
      <c r="R44" s="69"/>
      <c r="S44" s="70"/>
      <c r="T44" s="544"/>
    </row>
    <row r="45" spans="1:20" s="19" customFormat="1" ht="15" customHeight="1" x14ac:dyDescent="0.2">
      <c r="A45" s="20"/>
      <c r="B45" s="18"/>
      <c r="C45" s="18"/>
      <c r="D45" s="18"/>
      <c r="E45" s="18"/>
      <c r="F45" s="18"/>
      <c r="G45" s="24"/>
      <c r="H45" s="29"/>
      <c r="I45" s="25"/>
      <c r="J45" s="47">
        <v>9.5</v>
      </c>
      <c r="K45" s="61"/>
      <c r="L45" s="62"/>
      <c r="M45" s="69"/>
      <c r="N45" s="69"/>
      <c r="O45" s="69"/>
      <c r="P45" s="69"/>
      <c r="Q45" s="69"/>
      <c r="R45" s="69"/>
      <c r="S45" s="70"/>
      <c r="T45" s="545"/>
    </row>
    <row r="46" spans="1:20" s="19" customFormat="1" ht="15" customHeight="1" x14ac:dyDescent="0.2">
      <c r="A46" s="20"/>
      <c r="B46" s="18"/>
      <c r="C46" s="18"/>
      <c r="D46" s="18"/>
      <c r="E46" s="18"/>
      <c r="F46" s="18"/>
      <c r="G46" s="24"/>
      <c r="H46" s="29"/>
      <c r="I46" s="25"/>
    </row>
    <row r="47" spans="1:20" s="19" customFormat="1" ht="15" customHeight="1" x14ac:dyDescent="0.2">
      <c r="A47" s="20"/>
      <c r="B47" s="18"/>
      <c r="C47" s="18"/>
      <c r="D47" s="18"/>
      <c r="E47" s="18"/>
      <c r="F47" s="18"/>
      <c r="G47" s="24"/>
      <c r="H47" s="29"/>
      <c r="I47" s="25"/>
    </row>
    <row r="48" spans="1:20" s="19" customFormat="1" ht="15" customHeight="1" x14ac:dyDescent="0.2">
      <c r="A48" s="20"/>
      <c r="B48" s="18"/>
      <c r="C48" s="18"/>
      <c r="D48" s="18"/>
      <c r="E48" s="18"/>
      <c r="F48" s="18"/>
      <c r="G48" s="24"/>
      <c r="H48" s="29"/>
      <c r="I48" s="25"/>
    </row>
    <row r="49" spans="1:20" s="19" customFormat="1" ht="15" customHeight="1" x14ac:dyDescent="0.2">
      <c r="A49" s="20"/>
      <c r="B49" s="18"/>
      <c r="C49" s="18"/>
      <c r="D49" s="18"/>
      <c r="E49" s="18"/>
      <c r="F49" s="18"/>
      <c r="G49" s="24"/>
      <c r="H49" s="29"/>
      <c r="I49" s="25"/>
    </row>
    <row r="50" spans="1:20" s="19" customFormat="1" ht="15" customHeight="1" x14ac:dyDescent="0.2">
      <c r="A50" s="20"/>
      <c r="B50" s="18"/>
      <c r="C50" s="18"/>
      <c r="D50" s="18"/>
      <c r="E50" s="18"/>
      <c r="F50" s="18"/>
      <c r="G50" s="24"/>
      <c r="H50" s="29"/>
      <c r="I50" s="25"/>
    </row>
    <row r="51" spans="1:20" s="19" customFormat="1" ht="15" customHeight="1" x14ac:dyDescent="0.2">
      <c r="A51" s="20"/>
      <c r="B51" s="18"/>
      <c r="C51" s="18"/>
      <c r="D51" s="18"/>
      <c r="E51" s="18"/>
      <c r="F51" s="18"/>
      <c r="G51" s="24"/>
      <c r="H51" s="29"/>
      <c r="I51" s="25"/>
    </row>
    <row r="52" spans="1:20" s="19" customFormat="1" ht="15" customHeight="1" x14ac:dyDescent="0.2">
      <c r="A52" s="20"/>
      <c r="B52" s="18"/>
      <c r="C52" s="18"/>
      <c r="D52" s="18"/>
      <c r="E52" s="18"/>
      <c r="F52" s="18"/>
      <c r="G52" s="24"/>
      <c r="H52" s="29"/>
      <c r="I52" s="25"/>
      <c r="J52" s="25"/>
      <c r="K52" s="28"/>
      <c r="L52" s="25"/>
    </row>
    <row r="53" spans="1:20" s="19" customFormat="1" ht="15" customHeight="1" x14ac:dyDescent="0.2">
      <c r="A53" s="20"/>
      <c r="B53" s="18"/>
      <c r="C53" s="18"/>
      <c r="D53" s="18"/>
      <c r="E53" s="18"/>
      <c r="F53" s="18"/>
      <c r="G53" s="24"/>
      <c r="H53" s="29"/>
      <c r="I53" s="25"/>
      <c r="J53" s="25"/>
      <c r="K53" s="28"/>
      <c r="L53" s="25"/>
    </row>
    <row r="54" spans="1:20" s="19" customFormat="1" ht="15" customHeight="1" x14ac:dyDescent="0.2">
      <c r="A54" s="20"/>
      <c r="B54" s="18"/>
      <c r="C54" s="18"/>
      <c r="D54" s="18"/>
      <c r="E54" s="18"/>
      <c r="F54" s="18"/>
      <c r="G54" s="24"/>
      <c r="H54" s="29"/>
      <c r="I54" s="25"/>
      <c r="J54" s="25"/>
      <c r="K54" s="28"/>
      <c r="L54" s="25"/>
      <c r="M54" s="25"/>
      <c r="N54" s="25"/>
      <c r="O54" s="25"/>
      <c r="P54" s="25"/>
      <c r="Q54" s="25"/>
      <c r="R54" s="25"/>
      <c r="S54" s="26"/>
      <c r="T54" s="16"/>
    </row>
    <row r="55" spans="1:20" s="19" customFormat="1" ht="15" customHeight="1" x14ac:dyDescent="0.2">
      <c r="A55" s="20"/>
      <c r="B55" s="18"/>
      <c r="C55" s="18"/>
      <c r="D55" s="18"/>
      <c r="E55" s="18"/>
      <c r="F55" s="18"/>
      <c r="G55" s="24"/>
      <c r="H55" s="29"/>
      <c r="I55" s="25"/>
      <c r="J55" s="25"/>
      <c r="K55" s="28"/>
      <c r="L55" s="25"/>
      <c r="M55" s="25"/>
      <c r="N55" s="25"/>
      <c r="O55" s="25"/>
      <c r="P55" s="25"/>
      <c r="Q55" s="25"/>
      <c r="R55" s="25"/>
      <c r="S55" s="26"/>
      <c r="T55" s="16"/>
    </row>
    <row r="56" spans="1:20" s="19" customFormat="1" ht="15" customHeight="1" x14ac:dyDescent="0.2">
      <c r="A56" s="20"/>
      <c r="B56" s="18"/>
      <c r="C56" s="18"/>
      <c r="D56" s="18"/>
      <c r="E56" s="18"/>
      <c r="F56" s="18"/>
      <c r="G56" s="24"/>
      <c r="H56" s="29"/>
      <c r="I56" s="25"/>
      <c r="J56" s="25"/>
      <c r="K56" s="28"/>
      <c r="L56" s="25"/>
      <c r="M56" s="25"/>
      <c r="N56" s="25"/>
      <c r="O56" s="25"/>
      <c r="P56" s="25"/>
      <c r="Q56" s="25"/>
      <c r="R56" s="25"/>
      <c r="S56" s="26"/>
      <c r="T56" s="16"/>
    </row>
    <row r="57" spans="1:20" s="19" customFormat="1" ht="15" customHeight="1" x14ac:dyDescent="0.2">
      <c r="A57" s="20"/>
      <c r="B57" s="18"/>
      <c r="C57" s="18"/>
      <c r="D57" s="18"/>
      <c r="E57" s="18"/>
      <c r="F57" s="18"/>
      <c r="G57" s="24"/>
      <c r="H57" s="29"/>
      <c r="I57" s="25"/>
      <c r="J57" s="25"/>
      <c r="K57" s="28"/>
      <c r="L57" s="25"/>
      <c r="M57" s="25"/>
      <c r="N57" s="25"/>
      <c r="O57" s="25"/>
      <c r="P57" s="25"/>
      <c r="Q57" s="25"/>
      <c r="R57" s="25"/>
      <c r="S57" s="26"/>
      <c r="T57" s="16"/>
    </row>
    <row r="58" spans="1:20" s="19" customFormat="1" ht="15" customHeight="1" x14ac:dyDescent="0.2">
      <c r="A58" s="20"/>
      <c r="B58" s="18"/>
      <c r="C58" s="18"/>
      <c r="D58" s="18"/>
      <c r="E58" s="18"/>
      <c r="F58" s="18"/>
      <c r="G58" s="24"/>
      <c r="H58" s="29"/>
      <c r="I58" s="25"/>
      <c r="J58" s="25"/>
      <c r="K58" s="28"/>
      <c r="L58" s="25"/>
      <c r="M58" s="25"/>
      <c r="N58" s="25"/>
      <c r="O58" s="25"/>
      <c r="P58" s="25"/>
      <c r="Q58" s="25"/>
      <c r="R58" s="25"/>
      <c r="S58" s="26"/>
      <c r="T58" s="16"/>
    </row>
    <row r="59" spans="1:20" s="19" customFormat="1" ht="15" customHeight="1" x14ac:dyDescent="0.2">
      <c r="A59" s="20"/>
      <c r="B59" s="18"/>
      <c r="C59" s="18"/>
      <c r="D59" s="18"/>
      <c r="E59" s="18"/>
      <c r="F59" s="18"/>
      <c r="G59" s="24"/>
      <c r="H59" s="29"/>
      <c r="I59" s="25"/>
      <c r="J59" s="25"/>
      <c r="K59" s="28"/>
      <c r="L59" s="25"/>
      <c r="M59" s="25"/>
      <c r="N59" s="25"/>
      <c r="O59" s="25"/>
      <c r="P59" s="25"/>
      <c r="Q59" s="25"/>
      <c r="R59" s="25"/>
      <c r="S59" s="26"/>
      <c r="T59" s="16"/>
    </row>
    <row r="60" spans="1:20" s="19" customFormat="1" ht="15" customHeight="1" x14ac:dyDescent="0.2">
      <c r="A60" s="20"/>
      <c r="B60" s="18"/>
      <c r="C60" s="18"/>
      <c r="D60" s="18"/>
      <c r="E60" s="18"/>
      <c r="F60" s="18"/>
      <c r="G60" s="24"/>
      <c r="H60" s="29"/>
      <c r="I60" s="25"/>
      <c r="J60" s="25"/>
      <c r="K60" s="28"/>
      <c r="L60" s="25"/>
      <c r="M60" s="25"/>
      <c r="N60" s="25"/>
      <c r="O60" s="25"/>
      <c r="P60" s="25"/>
      <c r="Q60" s="25"/>
      <c r="R60" s="25"/>
      <c r="S60" s="26"/>
      <c r="T60" s="16"/>
    </row>
    <row r="61" spans="1:20" s="19" customFormat="1" ht="15" customHeight="1" x14ac:dyDescent="0.2">
      <c r="A61" s="20"/>
      <c r="B61" s="18"/>
      <c r="C61" s="18"/>
      <c r="D61" s="18"/>
      <c r="E61" s="18"/>
      <c r="F61" s="18"/>
      <c r="G61" s="24"/>
      <c r="H61" s="29"/>
      <c r="I61" s="25"/>
      <c r="J61" s="25"/>
      <c r="K61" s="28"/>
      <c r="L61" s="25"/>
      <c r="M61" s="25"/>
      <c r="N61" s="25"/>
      <c r="O61" s="25"/>
      <c r="P61" s="25"/>
      <c r="Q61" s="25"/>
      <c r="R61" s="25"/>
      <c r="S61" s="26"/>
      <c r="T61" s="16"/>
    </row>
    <row r="62" spans="1:20" s="19" customFormat="1" ht="15" customHeight="1" x14ac:dyDescent="0.2">
      <c r="A62" s="20"/>
      <c r="B62" s="18"/>
      <c r="C62" s="18"/>
      <c r="D62" s="18"/>
      <c r="E62" s="18"/>
      <c r="F62" s="18"/>
      <c r="G62" s="24"/>
      <c r="H62" s="29"/>
      <c r="I62" s="25"/>
      <c r="J62" s="25"/>
      <c r="K62" s="28"/>
      <c r="L62" s="25"/>
      <c r="M62" s="25"/>
      <c r="N62" s="25"/>
      <c r="O62" s="25"/>
      <c r="P62" s="25"/>
      <c r="Q62" s="25"/>
      <c r="R62" s="25"/>
      <c r="S62" s="26"/>
      <c r="T62" s="16"/>
    </row>
    <row r="63" spans="1:20" s="19" customFormat="1" ht="15" customHeight="1" x14ac:dyDescent="0.2">
      <c r="A63" s="20"/>
      <c r="B63" s="18"/>
      <c r="C63" s="18"/>
      <c r="D63" s="18"/>
      <c r="E63" s="18"/>
      <c r="F63" s="18"/>
      <c r="G63" s="24"/>
      <c r="H63" s="29"/>
      <c r="I63" s="25"/>
      <c r="J63" s="25"/>
      <c r="K63" s="28"/>
      <c r="L63" s="25"/>
      <c r="M63" s="25"/>
      <c r="N63" s="25"/>
      <c r="O63" s="25"/>
      <c r="P63" s="25"/>
      <c r="Q63" s="25"/>
      <c r="R63" s="25"/>
      <c r="S63" s="26"/>
      <c r="T63" s="16"/>
    </row>
    <row r="64" spans="1:20" s="19" customFormat="1" ht="15" customHeight="1" x14ac:dyDescent="0.2">
      <c r="A64" s="20"/>
      <c r="B64" s="18"/>
      <c r="C64" s="18"/>
      <c r="D64" s="18"/>
      <c r="E64" s="18"/>
      <c r="F64" s="18"/>
      <c r="G64" s="24"/>
      <c r="H64" s="29"/>
      <c r="I64" s="25"/>
      <c r="J64" s="25"/>
      <c r="K64" s="28"/>
      <c r="L64" s="25"/>
      <c r="M64" s="25"/>
      <c r="N64" s="25"/>
      <c r="O64" s="25"/>
      <c r="P64" s="25"/>
      <c r="Q64" s="25"/>
      <c r="R64" s="25"/>
      <c r="S64" s="26"/>
      <c r="T64" s="16"/>
    </row>
    <row r="65" spans="1:20" s="19" customFormat="1" ht="15" customHeight="1" x14ac:dyDescent="0.2">
      <c r="A65" s="20"/>
      <c r="B65" s="18"/>
      <c r="C65" s="18"/>
      <c r="D65" s="18"/>
      <c r="E65" s="18"/>
      <c r="F65" s="18"/>
      <c r="G65" s="24"/>
      <c r="H65" s="29"/>
      <c r="I65" s="25"/>
      <c r="J65" s="25"/>
      <c r="K65" s="28"/>
      <c r="L65" s="25"/>
      <c r="M65" s="25"/>
      <c r="N65" s="25"/>
      <c r="O65" s="25"/>
      <c r="P65" s="25"/>
      <c r="Q65" s="25"/>
      <c r="R65" s="25"/>
      <c r="S65" s="26"/>
      <c r="T65" s="16"/>
    </row>
    <row r="66" spans="1:20" s="19" customFormat="1" ht="15" customHeight="1" x14ac:dyDescent="0.2">
      <c r="A66" s="20"/>
      <c r="B66" s="18"/>
      <c r="C66" s="18"/>
      <c r="D66" s="18"/>
      <c r="E66" s="18"/>
      <c r="F66" s="18"/>
      <c r="G66" s="24"/>
      <c r="H66" s="29"/>
      <c r="I66" s="25"/>
      <c r="J66" s="25"/>
      <c r="K66" s="28"/>
      <c r="L66" s="25"/>
      <c r="M66" s="25"/>
      <c r="N66" s="25"/>
      <c r="O66" s="25"/>
      <c r="P66" s="25"/>
      <c r="Q66" s="25"/>
      <c r="R66" s="25"/>
      <c r="S66" s="26"/>
      <c r="T66" s="16"/>
    </row>
    <row r="67" spans="1:20" s="19" customFormat="1" ht="15" customHeight="1" x14ac:dyDescent="0.2">
      <c r="A67" s="20"/>
      <c r="B67" s="18"/>
      <c r="C67" s="18"/>
      <c r="D67" s="18"/>
      <c r="E67" s="18"/>
      <c r="F67" s="18"/>
      <c r="G67" s="24"/>
      <c r="H67" s="29"/>
      <c r="I67" s="25"/>
      <c r="J67" s="25"/>
      <c r="K67" s="28"/>
      <c r="L67" s="25"/>
      <c r="M67" s="25"/>
      <c r="N67" s="25"/>
      <c r="O67" s="25"/>
      <c r="P67" s="25"/>
      <c r="Q67" s="25"/>
      <c r="R67" s="25"/>
      <c r="S67" s="26"/>
      <c r="T67" s="16"/>
    </row>
    <row r="68" spans="1:20" s="19" customFormat="1" ht="15" customHeight="1" x14ac:dyDescent="0.2">
      <c r="A68" s="20"/>
      <c r="B68" s="18"/>
      <c r="C68" s="18"/>
      <c r="D68" s="18"/>
      <c r="E68" s="18"/>
      <c r="F68" s="18"/>
      <c r="G68" s="24"/>
      <c r="H68" s="29"/>
      <c r="I68" s="25"/>
      <c r="J68" s="25"/>
      <c r="K68" s="28"/>
      <c r="L68" s="25"/>
      <c r="M68" s="25"/>
      <c r="N68" s="25"/>
      <c r="O68" s="25"/>
      <c r="P68" s="25"/>
      <c r="Q68" s="25"/>
      <c r="R68" s="25"/>
      <c r="S68" s="26"/>
      <c r="T68" s="16"/>
    </row>
    <row r="69" spans="1:20" s="19" customFormat="1" ht="15" customHeight="1" x14ac:dyDescent="0.2">
      <c r="A69" s="35"/>
      <c r="B69" s="32"/>
      <c r="C69" s="32"/>
      <c r="D69" s="32"/>
      <c r="E69" s="32"/>
      <c r="F69" s="32"/>
      <c r="G69" s="33"/>
      <c r="H69" s="34"/>
      <c r="I69" s="25"/>
      <c r="J69" s="25"/>
      <c r="K69" s="28"/>
      <c r="L69" s="25"/>
      <c r="M69" s="25"/>
      <c r="N69" s="25"/>
      <c r="O69" s="25"/>
      <c r="P69" s="25"/>
      <c r="Q69" s="25"/>
      <c r="R69" s="25"/>
      <c r="S69" s="26"/>
      <c r="T69" s="16"/>
    </row>
    <row r="70" spans="1:20" s="19" customFormat="1" ht="15" customHeight="1" x14ac:dyDescent="0.2">
      <c r="A70" s="20"/>
      <c r="B70" s="18"/>
      <c r="C70" s="18"/>
      <c r="D70" s="18"/>
      <c r="E70" s="18"/>
      <c r="F70" s="18"/>
      <c r="G70" s="24"/>
      <c r="H70" s="29"/>
      <c r="I70" s="25"/>
      <c r="J70" s="25"/>
      <c r="K70" s="28"/>
      <c r="L70" s="25"/>
      <c r="M70" s="25"/>
      <c r="N70" s="25"/>
      <c r="O70" s="25"/>
      <c r="P70" s="25"/>
      <c r="Q70" s="25"/>
      <c r="R70" s="25"/>
      <c r="S70" s="26"/>
      <c r="T70" s="16"/>
    </row>
    <row r="71" spans="1:20" s="19" customFormat="1" ht="15" customHeight="1" x14ac:dyDescent="0.2">
      <c r="A71" s="20"/>
      <c r="B71" s="18"/>
      <c r="C71" s="18"/>
      <c r="D71" s="18"/>
      <c r="E71" s="18"/>
      <c r="F71" s="18"/>
      <c r="G71" s="24"/>
      <c r="H71" s="29"/>
      <c r="I71" s="25"/>
      <c r="J71" s="25"/>
      <c r="K71" s="28"/>
      <c r="L71" s="25"/>
      <c r="M71" s="25"/>
      <c r="N71" s="25"/>
      <c r="O71" s="25"/>
      <c r="P71" s="25"/>
      <c r="Q71" s="25"/>
      <c r="R71" s="25"/>
      <c r="S71" s="26"/>
      <c r="T71" s="16"/>
    </row>
    <row r="72" spans="1:20" s="19" customFormat="1" ht="15" customHeight="1" x14ac:dyDescent="0.2">
      <c r="A72" s="20"/>
      <c r="B72" s="18"/>
      <c r="C72" s="18"/>
      <c r="D72" s="18"/>
      <c r="E72" s="18"/>
      <c r="F72" s="18"/>
      <c r="G72" s="24"/>
      <c r="H72" s="29"/>
      <c r="I72" s="25"/>
      <c r="J72" s="25"/>
      <c r="K72" s="28"/>
      <c r="L72" s="25"/>
      <c r="M72" s="25"/>
      <c r="N72" s="25"/>
      <c r="O72" s="25"/>
      <c r="P72" s="25"/>
      <c r="Q72" s="25"/>
      <c r="R72" s="25"/>
      <c r="S72" s="26"/>
      <c r="T72" s="16"/>
    </row>
    <row r="73" spans="1:20" s="19" customFormat="1" ht="15" customHeight="1" x14ac:dyDescent="0.2">
      <c r="A73" s="20"/>
      <c r="B73" s="18"/>
      <c r="C73" s="18"/>
      <c r="D73" s="18"/>
      <c r="E73" s="18"/>
      <c r="F73" s="18"/>
      <c r="G73" s="24"/>
      <c r="H73" s="29"/>
      <c r="I73" s="25"/>
      <c r="J73" s="25"/>
      <c r="K73" s="28"/>
      <c r="L73" s="25"/>
      <c r="M73" s="25"/>
      <c r="N73" s="25"/>
      <c r="O73" s="25"/>
      <c r="P73" s="25"/>
      <c r="Q73" s="25"/>
      <c r="R73" s="25"/>
      <c r="S73" s="26"/>
      <c r="T73" s="16"/>
    </row>
    <row r="74" spans="1:20" s="19" customFormat="1" ht="15" customHeight="1" x14ac:dyDescent="0.2">
      <c r="A74" s="20"/>
      <c r="B74" s="18"/>
      <c r="C74" s="18"/>
      <c r="D74" s="18"/>
      <c r="E74" s="18"/>
      <c r="F74" s="18"/>
      <c r="G74" s="24"/>
      <c r="H74" s="29"/>
      <c r="I74" s="25"/>
      <c r="J74" s="25"/>
      <c r="K74" s="28"/>
      <c r="L74" s="25"/>
      <c r="M74" s="25"/>
      <c r="N74" s="25"/>
      <c r="O74" s="25"/>
      <c r="P74" s="25"/>
      <c r="Q74" s="25"/>
      <c r="R74" s="25"/>
      <c r="S74" s="26"/>
      <c r="T74" s="16"/>
    </row>
    <row r="75" spans="1:20" s="19" customFormat="1" ht="15" customHeight="1" x14ac:dyDescent="0.2">
      <c r="A75" s="20"/>
      <c r="B75" s="18"/>
      <c r="C75" s="18"/>
      <c r="D75" s="18"/>
      <c r="E75" s="18"/>
      <c r="F75" s="18"/>
      <c r="G75" s="24"/>
      <c r="H75" s="29"/>
      <c r="I75" s="25"/>
      <c r="J75" s="25"/>
      <c r="K75" s="28"/>
      <c r="L75" s="25"/>
      <c r="M75" s="25"/>
      <c r="N75" s="25"/>
      <c r="O75" s="25"/>
      <c r="P75" s="25"/>
      <c r="Q75" s="25"/>
      <c r="R75" s="25"/>
      <c r="S75" s="26"/>
      <c r="T75" s="16"/>
    </row>
    <row r="76" spans="1:20" ht="15" customHeight="1" x14ac:dyDescent="0.2">
      <c r="A76" s="20"/>
      <c r="B76" s="18"/>
      <c r="C76" s="18"/>
      <c r="D76" s="18"/>
      <c r="E76" s="18"/>
      <c r="F76" s="18"/>
      <c r="G76" s="24"/>
      <c r="H76" s="29"/>
    </row>
    <row r="77" spans="1:20" ht="15" customHeight="1" x14ac:dyDescent="0.2">
      <c r="A77" s="20"/>
      <c r="B77" s="18"/>
      <c r="C77" s="18"/>
      <c r="D77" s="18"/>
      <c r="E77" s="18"/>
      <c r="F77" s="18"/>
      <c r="G77" s="24"/>
      <c r="H77" s="29"/>
    </row>
    <row r="78" spans="1:20" ht="15" customHeight="1" x14ac:dyDescent="0.2">
      <c r="A78" s="20"/>
      <c r="B78" s="18"/>
      <c r="C78" s="18"/>
      <c r="D78" s="18"/>
      <c r="E78" s="18"/>
      <c r="F78" s="18"/>
      <c r="G78" s="24"/>
      <c r="H78" s="29"/>
    </row>
    <row r="79" spans="1:20" ht="15" customHeight="1" x14ac:dyDescent="0.2">
      <c r="A79" s="20"/>
      <c r="B79" s="18"/>
      <c r="C79" s="18"/>
      <c r="D79" s="18"/>
      <c r="E79" s="18"/>
      <c r="F79" s="18"/>
      <c r="G79" s="24"/>
      <c r="H79" s="29"/>
    </row>
    <row r="80" spans="1:20" ht="15" customHeight="1" x14ac:dyDescent="0.2">
      <c r="A80" s="20"/>
      <c r="B80" s="18"/>
      <c r="C80" s="18"/>
      <c r="D80" s="18"/>
      <c r="E80" s="18"/>
      <c r="F80" s="18"/>
      <c r="G80" s="24"/>
      <c r="H80" s="29"/>
    </row>
    <row r="81" spans="1:8" ht="15" customHeight="1" x14ac:dyDescent="0.2">
      <c r="A81" s="20"/>
      <c r="B81" s="18"/>
      <c r="C81" s="18"/>
      <c r="D81" s="18"/>
      <c r="E81" s="18"/>
      <c r="F81" s="18"/>
      <c r="G81" s="24"/>
      <c r="H81" s="29"/>
    </row>
    <row r="82" spans="1:8" ht="15" customHeight="1" x14ac:dyDescent="0.2">
      <c r="A82" s="20"/>
      <c r="B82" s="18"/>
      <c r="C82" s="18"/>
      <c r="D82" s="18"/>
      <c r="E82" s="18"/>
      <c r="F82" s="18"/>
      <c r="G82" s="24"/>
      <c r="H82" s="29"/>
    </row>
    <row r="83" spans="1:8" ht="15" customHeight="1" x14ac:dyDescent="0.2">
      <c r="A83" s="20"/>
      <c r="B83" s="18"/>
      <c r="C83" s="18"/>
      <c r="D83" s="18"/>
      <c r="E83" s="18"/>
      <c r="F83" s="18"/>
      <c r="G83" s="24"/>
      <c r="H83" s="29"/>
    </row>
    <row r="84" spans="1:8" ht="15" customHeight="1" x14ac:dyDescent="0.2">
      <c r="A84" s="20"/>
      <c r="B84" s="18"/>
      <c r="C84" s="18"/>
      <c r="D84" s="18"/>
      <c r="E84" s="18"/>
      <c r="F84" s="18"/>
      <c r="G84" s="24"/>
      <c r="H84" s="29"/>
    </row>
    <row r="85" spans="1:8" ht="15" customHeight="1" x14ac:dyDescent="0.2">
      <c r="A85" s="20"/>
      <c r="B85" s="18"/>
      <c r="C85" s="18"/>
      <c r="D85" s="18"/>
      <c r="E85" s="18"/>
      <c r="F85" s="18"/>
      <c r="G85" s="24"/>
      <c r="H85" s="29"/>
    </row>
    <row r="86" spans="1:8" ht="15" customHeight="1" x14ac:dyDescent="0.2">
      <c r="A86" s="20"/>
      <c r="B86" s="18"/>
      <c r="C86" s="18"/>
      <c r="D86" s="18"/>
      <c r="E86" s="18"/>
      <c r="F86" s="18"/>
      <c r="G86" s="24"/>
      <c r="H86" s="29"/>
    </row>
    <row r="87" spans="1:8" ht="15" customHeight="1" x14ac:dyDescent="0.2">
      <c r="A87" s="20"/>
      <c r="B87" s="18"/>
      <c r="C87" s="18"/>
      <c r="D87" s="18"/>
      <c r="E87" s="18"/>
      <c r="F87" s="18"/>
      <c r="G87" s="24"/>
      <c r="H87" s="29"/>
    </row>
    <row r="88" spans="1:8" ht="15" customHeight="1" x14ac:dyDescent="0.2">
      <c r="A88" s="20"/>
      <c r="B88" s="18"/>
      <c r="C88" s="18"/>
      <c r="D88" s="18"/>
      <c r="E88" s="18"/>
      <c r="F88" s="18"/>
      <c r="G88" s="24"/>
      <c r="H88" s="29"/>
    </row>
    <row r="89" spans="1:8" ht="15" customHeight="1" x14ac:dyDescent="0.2">
      <c r="A89" s="20"/>
      <c r="B89" s="18"/>
      <c r="C89" s="18"/>
      <c r="D89" s="18"/>
      <c r="E89" s="18"/>
      <c r="F89" s="18"/>
      <c r="G89" s="24"/>
      <c r="H89" s="29"/>
    </row>
    <row r="90" spans="1:8" ht="15" customHeight="1" x14ac:dyDescent="0.2">
      <c r="A90" s="20"/>
      <c r="B90" s="18"/>
      <c r="C90" s="18"/>
      <c r="D90" s="18"/>
      <c r="E90" s="18"/>
      <c r="F90" s="18"/>
      <c r="G90" s="24"/>
      <c r="H90" s="29"/>
    </row>
    <row r="91" spans="1:8" ht="15" customHeight="1" x14ac:dyDescent="0.2">
      <c r="A91" s="20"/>
      <c r="B91" s="18"/>
      <c r="C91" s="18"/>
      <c r="D91" s="18"/>
      <c r="E91" s="18"/>
      <c r="F91" s="18"/>
      <c r="G91" s="24"/>
      <c r="H91" s="29"/>
    </row>
    <row r="92" spans="1:8" ht="15" customHeight="1" x14ac:dyDescent="0.2">
      <c r="A92" s="20"/>
      <c r="B92" s="18"/>
      <c r="C92" s="18"/>
      <c r="D92" s="18"/>
      <c r="E92" s="18"/>
      <c r="F92" s="18"/>
      <c r="G92" s="24"/>
      <c r="H92" s="29"/>
    </row>
    <row r="93" spans="1:8" ht="15" customHeight="1" x14ac:dyDescent="0.2">
      <c r="A93" s="20"/>
      <c r="B93" s="18"/>
      <c r="C93" s="18"/>
      <c r="D93" s="18"/>
      <c r="E93" s="18"/>
      <c r="F93" s="18"/>
      <c r="G93" s="24"/>
      <c r="H93" s="29"/>
    </row>
    <row r="94" spans="1:8" ht="15" customHeight="1" x14ac:dyDescent="0.2">
      <c r="A94" s="20"/>
      <c r="B94" s="18"/>
      <c r="C94" s="18"/>
      <c r="D94" s="18"/>
      <c r="E94" s="18"/>
      <c r="F94" s="18"/>
      <c r="G94" s="24"/>
      <c r="H94" s="29"/>
    </row>
    <row r="95" spans="1:8" ht="15" customHeight="1" x14ac:dyDescent="0.2">
      <c r="A95" s="20"/>
      <c r="B95" s="18"/>
      <c r="C95" s="18"/>
      <c r="D95" s="18"/>
      <c r="E95" s="18"/>
      <c r="F95" s="18"/>
      <c r="G95" s="24"/>
      <c r="H95" s="29"/>
    </row>
    <row r="96" spans="1:8" ht="15" customHeight="1" x14ac:dyDescent="0.2">
      <c r="A96" s="20"/>
      <c r="B96" s="18"/>
      <c r="C96" s="18"/>
      <c r="D96" s="18"/>
      <c r="E96" s="18"/>
      <c r="F96" s="18"/>
      <c r="G96" s="24"/>
      <c r="H96" s="29"/>
    </row>
    <row r="97" spans="1:8" ht="15" customHeight="1" x14ac:dyDescent="0.2">
      <c r="A97" s="20"/>
      <c r="B97" s="18"/>
      <c r="C97" s="18"/>
      <c r="D97" s="18"/>
      <c r="E97" s="18"/>
      <c r="F97" s="18"/>
      <c r="G97" s="24"/>
      <c r="H97" s="29"/>
    </row>
    <row r="98" spans="1:8" ht="15" customHeight="1" x14ac:dyDescent="0.2">
      <c r="A98" s="20"/>
      <c r="B98" s="18"/>
      <c r="C98" s="18"/>
      <c r="D98" s="18"/>
      <c r="E98" s="18"/>
      <c r="F98" s="18"/>
      <c r="G98" s="24"/>
      <c r="H98" s="29"/>
    </row>
    <row r="99" spans="1:8" ht="15" customHeight="1" x14ac:dyDescent="0.2">
      <c r="A99" s="20"/>
      <c r="B99" s="18"/>
      <c r="C99" s="18"/>
      <c r="D99" s="18"/>
      <c r="E99" s="18"/>
      <c r="F99" s="18"/>
      <c r="G99" s="24"/>
      <c r="H99" s="29"/>
    </row>
    <row r="100" spans="1:8" ht="15" customHeight="1" x14ac:dyDescent="0.2">
      <c r="A100" s="20"/>
      <c r="B100" s="18"/>
      <c r="C100" s="18"/>
      <c r="D100" s="18"/>
      <c r="E100" s="18"/>
      <c r="F100" s="18"/>
      <c r="G100" s="24"/>
      <c r="H100" s="29"/>
    </row>
    <row r="101" spans="1:8" ht="15" customHeight="1" x14ac:dyDescent="0.2">
      <c r="A101" s="20"/>
      <c r="B101" s="18"/>
      <c r="C101" s="18"/>
      <c r="D101" s="18"/>
      <c r="E101" s="18"/>
      <c r="F101" s="18"/>
      <c r="G101" s="24"/>
      <c r="H101" s="29"/>
    </row>
    <row r="102" spans="1:8" ht="15" customHeight="1" x14ac:dyDescent="0.2">
      <c r="A102" s="20"/>
      <c r="B102" s="18"/>
      <c r="C102" s="18"/>
      <c r="D102" s="18"/>
      <c r="E102" s="18"/>
      <c r="F102" s="18"/>
      <c r="G102" s="24"/>
      <c r="H102" s="29"/>
    </row>
    <row r="103" spans="1:8" ht="15" customHeight="1" x14ac:dyDescent="0.2">
      <c r="A103" s="20"/>
      <c r="B103" s="18"/>
      <c r="C103" s="18"/>
      <c r="D103" s="18"/>
      <c r="E103" s="18"/>
      <c r="F103" s="18"/>
      <c r="G103" s="24"/>
      <c r="H103" s="29"/>
    </row>
    <row r="104" spans="1:8" ht="15" customHeight="1" x14ac:dyDescent="0.2">
      <c r="A104" s="20"/>
      <c r="B104" s="18"/>
      <c r="C104" s="18"/>
      <c r="D104" s="18"/>
      <c r="E104" s="18"/>
      <c r="F104" s="18"/>
      <c r="G104" s="24"/>
      <c r="H104" s="29"/>
    </row>
    <row r="105" spans="1:8" ht="15" customHeight="1" x14ac:dyDescent="0.2">
      <c r="A105" s="20"/>
      <c r="B105" s="18"/>
      <c r="C105" s="18"/>
      <c r="D105" s="18"/>
      <c r="E105" s="18"/>
      <c r="F105" s="18"/>
      <c r="G105" s="24"/>
      <c r="H105" s="29"/>
    </row>
    <row r="106" spans="1:8" ht="15" customHeight="1" x14ac:dyDescent="0.2">
      <c r="A106" s="20"/>
      <c r="B106" s="18"/>
      <c r="C106" s="18"/>
      <c r="D106" s="18"/>
      <c r="E106" s="18"/>
      <c r="F106" s="18"/>
      <c r="G106" s="24"/>
      <c r="H106" s="29"/>
    </row>
    <row r="107" spans="1:8" ht="15" customHeight="1" x14ac:dyDescent="0.2">
      <c r="A107" s="20"/>
      <c r="B107" s="18"/>
      <c r="C107" s="18"/>
      <c r="D107" s="18"/>
      <c r="E107" s="18"/>
      <c r="F107" s="18"/>
      <c r="G107" s="24"/>
      <c r="H107" s="29"/>
    </row>
    <row r="108" spans="1:8" ht="15" customHeight="1" x14ac:dyDescent="0.2">
      <c r="A108" s="20"/>
      <c r="B108" s="18"/>
      <c r="C108" s="18"/>
      <c r="D108" s="18"/>
      <c r="E108" s="18"/>
      <c r="F108" s="18"/>
      <c r="G108" s="24"/>
      <c r="H108" s="29"/>
    </row>
    <row r="109" spans="1:8" ht="15" customHeight="1" x14ac:dyDescent="0.2">
      <c r="A109" s="20"/>
      <c r="B109" s="18"/>
      <c r="C109" s="18"/>
      <c r="D109" s="18"/>
      <c r="E109" s="18"/>
      <c r="F109" s="18"/>
      <c r="G109" s="24"/>
      <c r="H109" s="29"/>
    </row>
    <row r="110" spans="1:8" ht="15" customHeight="1" x14ac:dyDescent="0.2">
      <c r="A110" s="35"/>
      <c r="B110" s="32"/>
      <c r="C110" s="32"/>
      <c r="D110" s="32"/>
      <c r="E110" s="32"/>
      <c r="F110" s="32"/>
      <c r="G110" s="33"/>
      <c r="H110" s="34"/>
    </row>
    <row r="111" spans="1:8" ht="15" customHeight="1" x14ac:dyDescent="0.2">
      <c r="A111" s="20"/>
      <c r="B111" s="18"/>
      <c r="C111" s="18"/>
      <c r="D111" s="18"/>
      <c r="E111" s="18"/>
      <c r="F111" s="18"/>
      <c r="G111" s="24"/>
      <c r="H111" s="29"/>
    </row>
    <row r="112" spans="1:8" ht="15" customHeight="1" x14ac:dyDescent="0.2">
      <c r="A112" s="20"/>
      <c r="B112" s="18"/>
      <c r="C112" s="18"/>
      <c r="D112" s="18"/>
      <c r="E112" s="18"/>
      <c r="F112" s="18"/>
      <c r="G112" s="24"/>
      <c r="H112" s="29"/>
    </row>
    <row r="113" spans="1:8" ht="15" customHeight="1" x14ac:dyDescent="0.2">
      <c r="A113" s="20"/>
      <c r="B113" s="18"/>
      <c r="C113" s="18"/>
      <c r="D113" s="18"/>
      <c r="E113" s="18"/>
      <c r="F113" s="18"/>
      <c r="G113" s="24"/>
      <c r="H113" s="29"/>
    </row>
    <row r="114" spans="1:8" ht="15" customHeight="1" x14ac:dyDescent="0.2">
      <c r="A114" s="20"/>
      <c r="B114" s="18"/>
      <c r="C114" s="18"/>
      <c r="D114" s="18"/>
      <c r="E114" s="18"/>
      <c r="F114" s="18"/>
      <c r="G114" s="24"/>
      <c r="H114" s="29"/>
    </row>
    <row r="115" spans="1:8" ht="15" customHeight="1" x14ac:dyDescent="0.2">
      <c r="A115" s="20"/>
      <c r="B115" s="18"/>
      <c r="C115" s="18"/>
      <c r="D115" s="18"/>
      <c r="E115" s="18"/>
      <c r="F115" s="18"/>
      <c r="G115" s="24"/>
      <c r="H115" s="29"/>
    </row>
    <row r="116" spans="1:8" ht="15" customHeight="1" x14ac:dyDescent="0.2">
      <c r="A116" s="20"/>
      <c r="B116" s="18"/>
      <c r="C116" s="18"/>
      <c r="D116" s="18"/>
      <c r="E116" s="18"/>
      <c r="F116" s="18"/>
      <c r="G116" s="24"/>
      <c r="H116" s="29"/>
    </row>
    <row r="117" spans="1:8" ht="15" customHeight="1" x14ac:dyDescent="0.2">
      <c r="A117" s="20"/>
      <c r="B117" s="18"/>
      <c r="C117" s="18"/>
      <c r="D117" s="18"/>
      <c r="E117" s="18"/>
      <c r="F117" s="18"/>
      <c r="G117" s="24"/>
      <c r="H117" s="29"/>
    </row>
    <row r="118" spans="1:8" ht="15" customHeight="1" x14ac:dyDescent="0.2">
      <c r="A118" s="20"/>
      <c r="B118" s="18"/>
      <c r="C118" s="18"/>
      <c r="D118" s="18"/>
      <c r="E118" s="18"/>
      <c r="F118" s="18"/>
      <c r="G118" s="24"/>
      <c r="H118" s="29"/>
    </row>
    <row r="119" spans="1:8" ht="15" customHeight="1" x14ac:dyDescent="0.2">
      <c r="A119" s="20"/>
      <c r="B119" s="18"/>
      <c r="C119" s="18"/>
      <c r="D119" s="18"/>
      <c r="E119" s="18"/>
      <c r="F119" s="18"/>
      <c r="G119" s="24"/>
      <c r="H119" s="29"/>
    </row>
    <row r="120" spans="1:8" ht="15" customHeight="1" x14ac:dyDescent="0.2">
      <c r="A120" s="20"/>
      <c r="B120" s="18"/>
      <c r="C120" s="18"/>
      <c r="D120" s="18"/>
      <c r="E120" s="18"/>
      <c r="F120" s="18"/>
      <c r="G120" s="24"/>
      <c r="H120" s="29"/>
    </row>
    <row r="121" spans="1:8" ht="15" customHeight="1" x14ac:dyDescent="0.2">
      <c r="A121" s="20"/>
      <c r="B121" s="18"/>
      <c r="C121" s="18"/>
      <c r="D121" s="18"/>
      <c r="E121" s="18"/>
      <c r="F121" s="18"/>
      <c r="G121" s="24"/>
      <c r="H121" s="29"/>
    </row>
    <row r="122" spans="1:8" ht="15" customHeight="1" x14ac:dyDescent="0.2">
      <c r="A122" s="20"/>
      <c r="B122" s="18"/>
      <c r="C122" s="18"/>
      <c r="D122" s="18"/>
      <c r="E122" s="18"/>
      <c r="F122" s="18"/>
      <c r="G122" s="24"/>
      <c r="H122" s="29"/>
    </row>
    <row r="123" spans="1:8" ht="15" customHeight="1" x14ac:dyDescent="0.2">
      <c r="A123" s="20"/>
      <c r="B123" s="18"/>
      <c r="C123" s="18"/>
      <c r="D123" s="18"/>
      <c r="E123" s="18"/>
      <c r="F123" s="18"/>
      <c r="G123" s="24"/>
      <c r="H123" s="29"/>
    </row>
    <row r="124" spans="1:8" ht="15" customHeight="1" x14ac:dyDescent="0.2">
      <c r="A124" s="20"/>
      <c r="B124" s="18"/>
      <c r="C124" s="18"/>
      <c r="D124" s="18"/>
      <c r="E124" s="18"/>
      <c r="F124" s="18"/>
      <c r="G124" s="24"/>
      <c r="H124" s="29"/>
    </row>
    <row r="125" spans="1:8" ht="15" customHeight="1" x14ac:dyDescent="0.2">
      <c r="A125" s="20"/>
      <c r="B125" s="18"/>
      <c r="C125" s="18"/>
      <c r="D125" s="18"/>
      <c r="E125" s="18"/>
      <c r="F125" s="18"/>
      <c r="G125" s="24"/>
      <c r="H125" s="29"/>
    </row>
    <row r="126" spans="1:8" ht="15" customHeight="1" x14ac:dyDescent="0.2">
      <c r="A126" s="20"/>
      <c r="B126" s="18"/>
      <c r="C126" s="18"/>
      <c r="D126" s="18"/>
      <c r="E126" s="18"/>
      <c r="F126" s="18"/>
      <c r="G126" s="24"/>
      <c r="H126" s="29"/>
    </row>
    <row r="127" spans="1:8" ht="15" customHeight="1" x14ac:dyDescent="0.2">
      <c r="A127" s="20"/>
      <c r="B127" s="18"/>
      <c r="C127" s="18"/>
      <c r="D127" s="18"/>
      <c r="E127" s="18"/>
      <c r="F127" s="18"/>
      <c r="G127" s="24"/>
      <c r="H127" s="29"/>
    </row>
    <row r="128" spans="1:8" ht="15" customHeight="1" x14ac:dyDescent="0.2">
      <c r="A128" s="20"/>
      <c r="B128" s="18"/>
      <c r="C128" s="18"/>
      <c r="D128" s="18"/>
      <c r="E128" s="18"/>
      <c r="F128" s="18"/>
      <c r="G128" s="24"/>
      <c r="H128" s="29"/>
    </row>
    <row r="129" spans="1:8" ht="15" customHeight="1" x14ac:dyDescent="0.2">
      <c r="A129" s="20"/>
      <c r="B129" s="18"/>
      <c r="C129" s="18"/>
      <c r="D129" s="18"/>
      <c r="E129" s="18"/>
      <c r="F129" s="18"/>
      <c r="G129" s="24"/>
      <c r="H129" s="29"/>
    </row>
    <row r="130" spans="1:8" ht="15" customHeight="1" x14ac:dyDescent="0.2">
      <c r="A130" s="20"/>
      <c r="B130" s="18"/>
      <c r="C130" s="18"/>
      <c r="D130" s="18"/>
      <c r="E130" s="18"/>
      <c r="F130" s="18"/>
      <c r="G130" s="24"/>
      <c r="H130" s="29"/>
    </row>
    <row r="131" spans="1:8" ht="15" customHeight="1" x14ac:dyDescent="0.2">
      <c r="A131" s="20"/>
      <c r="B131" s="18"/>
      <c r="C131" s="18"/>
      <c r="D131" s="18"/>
      <c r="E131" s="18"/>
      <c r="F131" s="18"/>
      <c r="G131" s="24"/>
      <c r="H131" s="29"/>
    </row>
    <row r="132" spans="1:8" ht="15" customHeight="1" x14ac:dyDescent="0.2">
      <c r="A132" s="20"/>
      <c r="B132" s="18"/>
      <c r="C132" s="18"/>
      <c r="D132" s="18"/>
      <c r="E132" s="18"/>
      <c r="F132" s="18"/>
      <c r="G132" s="24"/>
      <c r="H132" s="29"/>
    </row>
    <row r="133" spans="1:8" ht="15" customHeight="1" x14ac:dyDescent="0.2">
      <c r="A133" s="20"/>
      <c r="B133" s="18"/>
      <c r="C133" s="18"/>
      <c r="D133" s="18"/>
      <c r="E133" s="18"/>
      <c r="F133" s="18"/>
      <c r="G133" s="24"/>
      <c r="H133" s="29"/>
    </row>
    <row r="134" spans="1:8" ht="15" customHeight="1" x14ac:dyDescent="0.2">
      <c r="A134" s="20"/>
      <c r="B134" s="18"/>
      <c r="C134" s="18"/>
      <c r="D134" s="18"/>
      <c r="E134" s="18"/>
      <c r="F134" s="18"/>
      <c r="G134" s="24"/>
      <c r="H134" s="29"/>
    </row>
    <row r="135" spans="1:8" ht="15" customHeight="1" x14ac:dyDescent="0.2">
      <c r="A135" s="20"/>
      <c r="B135" s="18"/>
      <c r="C135" s="18"/>
      <c r="D135" s="18"/>
      <c r="E135" s="18"/>
      <c r="F135" s="18"/>
      <c r="G135" s="24"/>
      <c r="H135" s="29"/>
    </row>
    <row r="136" spans="1:8" ht="15" customHeight="1" x14ac:dyDescent="0.2">
      <c r="A136" s="20"/>
      <c r="B136" s="18"/>
      <c r="C136" s="18"/>
      <c r="D136" s="18"/>
      <c r="E136" s="18"/>
      <c r="F136" s="18"/>
      <c r="G136" s="24"/>
      <c r="H136" s="29"/>
    </row>
    <row r="137" spans="1:8" ht="15" customHeight="1" x14ac:dyDescent="0.2">
      <c r="A137" s="20"/>
      <c r="B137" s="18"/>
      <c r="C137" s="18"/>
      <c r="D137" s="18"/>
      <c r="E137" s="18"/>
      <c r="F137" s="18"/>
      <c r="G137" s="24"/>
      <c r="H137" s="29"/>
    </row>
    <row r="138" spans="1:8" ht="15" customHeight="1" x14ac:dyDescent="0.2">
      <c r="A138" s="20"/>
      <c r="B138" s="18"/>
      <c r="C138" s="18"/>
      <c r="D138" s="18"/>
      <c r="E138" s="18"/>
      <c r="F138" s="18"/>
      <c r="G138" s="24"/>
      <c r="H138" s="29"/>
    </row>
    <row r="139" spans="1:8" ht="15" customHeight="1" x14ac:dyDescent="0.2">
      <c r="A139" s="20"/>
      <c r="B139" s="18"/>
      <c r="C139" s="18"/>
      <c r="D139" s="18"/>
      <c r="E139" s="18"/>
      <c r="F139" s="18"/>
      <c r="G139" s="24"/>
      <c r="H139" s="29"/>
    </row>
    <row r="140" spans="1:8" ht="15" customHeight="1" x14ac:dyDescent="0.2">
      <c r="A140" s="20"/>
      <c r="B140" s="18"/>
      <c r="C140" s="18"/>
      <c r="D140" s="18"/>
      <c r="E140" s="18"/>
      <c r="F140" s="18"/>
      <c r="G140" s="24"/>
      <c r="H140" s="29"/>
    </row>
    <row r="141" spans="1:8" ht="15" customHeight="1" x14ac:dyDescent="0.2">
      <c r="A141" s="20"/>
      <c r="B141" s="18"/>
      <c r="C141" s="18"/>
      <c r="D141" s="18"/>
      <c r="E141" s="18"/>
      <c r="F141" s="18"/>
      <c r="G141" s="24"/>
      <c r="H141" s="29"/>
    </row>
    <row r="142" spans="1:8" ht="15" customHeight="1" x14ac:dyDescent="0.2">
      <c r="A142" s="20"/>
      <c r="B142" s="18"/>
      <c r="C142" s="18"/>
      <c r="D142" s="18"/>
      <c r="E142" s="18"/>
      <c r="F142" s="18"/>
      <c r="G142" s="24"/>
      <c r="H142" s="29"/>
    </row>
    <row r="143" spans="1:8" ht="15" customHeight="1" x14ac:dyDescent="0.2">
      <c r="A143" s="20"/>
      <c r="B143" s="18"/>
      <c r="C143" s="18"/>
      <c r="D143" s="18"/>
      <c r="E143" s="18"/>
      <c r="F143" s="18"/>
      <c r="G143" s="24"/>
      <c r="H143" s="29"/>
    </row>
    <row r="144" spans="1:8" ht="15" customHeight="1" x14ac:dyDescent="0.2">
      <c r="A144" s="20"/>
      <c r="B144" s="18"/>
      <c r="C144" s="18"/>
      <c r="D144" s="18"/>
      <c r="E144" s="18"/>
      <c r="F144" s="18"/>
      <c r="G144" s="24"/>
      <c r="H144" s="29"/>
    </row>
    <row r="145" spans="1:8" ht="15" customHeight="1" x14ac:dyDescent="0.2">
      <c r="A145" s="35"/>
      <c r="B145" s="32"/>
      <c r="C145" s="32"/>
      <c r="D145" s="32"/>
      <c r="E145" s="32"/>
      <c r="F145" s="32"/>
      <c r="G145" s="33"/>
      <c r="H145" s="34"/>
    </row>
    <row r="146" spans="1:8" ht="15" customHeight="1" x14ac:dyDescent="0.2">
      <c r="A146" s="20"/>
      <c r="B146" s="18"/>
      <c r="C146" s="18"/>
      <c r="D146" s="18"/>
      <c r="E146" s="18"/>
      <c r="F146" s="18"/>
      <c r="G146" s="24"/>
      <c r="H146" s="29"/>
    </row>
    <row r="147" spans="1:8" ht="15" customHeight="1" x14ac:dyDescent="0.2">
      <c r="A147" s="20"/>
      <c r="B147" s="18"/>
      <c r="C147" s="18"/>
      <c r="D147" s="18"/>
      <c r="E147" s="18"/>
      <c r="F147" s="18"/>
      <c r="G147" s="24"/>
      <c r="H147" s="29"/>
    </row>
    <row r="148" spans="1:8" ht="15" customHeight="1" x14ac:dyDescent="0.2">
      <c r="A148" s="20"/>
      <c r="B148" s="18"/>
      <c r="C148" s="18"/>
      <c r="D148" s="18"/>
      <c r="E148" s="18"/>
      <c r="F148" s="18"/>
      <c r="G148" s="24"/>
      <c r="H148" s="29"/>
    </row>
    <row r="149" spans="1:8" ht="15" customHeight="1" x14ac:dyDescent="0.2">
      <c r="A149" s="20"/>
      <c r="B149" s="18"/>
      <c r="C149" s="18"/>
      <c r="D149" s="18"/>
      <c r="E149" s="18"/>
      <c r="F149" s="18"/>
      <c r="G149" s="24"/>
      <c r="H149" s="29"/>
    </row>
    <row r="150" spans="1:8" ht="15" customHeight="1" x14ac:dyDescent="0.2">
      <c r="A150" s="20"/>
      <c r="B150" s="18"/>
      <c r="C150" s="18"/>
      <c r="D150" s="18"/>
      <c r="E150" s="18"/>
      <c r="F150" s="18"/>
      <c r="G150" s="24"/>
      <c r="H150" s="29"/>
    </row>
    <row r="151" spans="1:8" ht="15" customHeight="1" x14ac:dyDescent="0.2">
      <c r="A151" s="20"/>
      <c r="B151" s="18"/>
      <c r="C151" s="18"/>
      <c r="D151" s="18"/>
      <c r="E151" s="18"/>
      <c r="F151" s="18"/>
      <c r="G151" s="24"/>
      <c r="H151" s="29"/>
    </row>
    <row r="152" spans="1:8" ht="15" customHeight="1" x14ac:dyDescent="0.2">
      <c r="A152" s="20"/>
      <c r="B152" s="18"/>
      <c r="C152" s="18"/>
      <c r="D152" s="18"/>
      <c r="E152" s="18"/>
      <c r="F152" s="18"/>
      <c r="G152" s="24"/>
      <c r="H152" s="29"/>
    </row>
    <row r="153" spans="1:8" ht="15" customHeight="1" x14ac:dyDescent="0.2">
      <c r="A153" s="20"/>
      <c r="B153" s="18"/>
      <c r="C153" s="18"/>
      <c r="D153" s="18"/>
      <c r="E153" s="18"/>
      <c r="F153" s="18"/>
      <c r="G153" s="24"/>
      <c r="H153" s="29"/>
    </row>
    <row r="154" spans="1:8" ht="15" customHeight="1" x14ac:dyDescent="0.2">
      <c r="A154" s="20"/>
      <c r="B154" s="18"/>
      <c r="C154" s="18"/>
      <c r="D154" s="18"/>
      <c r="E154" s="18"/>
      <c r="F154" s="18"/>
      <c r="G154" s="24"/>
      <c r="H154" s="29"/>
    </row>
    <row r="155" spans="1:8" ht="15" customHeight="1" x14ac:dyDescent="0.2">
      <c r="A155" s="20"/>
      <c r="B155" s="18"/>
      <c r="C155" s="18"/>
      <c r="D155" s="18"/>
      <c r="E155" s="18"/>
      <c r="F155" s="18"/>
      <c r="G155" s="24"/>
      <c r="H155" s="29"/>
    </row>
    <row r="156" spans="1:8" ht="15" customHeight="1" x14ac:dyDescent="0.2">
      <c r="A156" s="20"/>
      <c r="B156" s="18"/>
      <c r="C156" s="18"/>
      <c r="D156" s="18"/>
      <c r="E156" s="18"/>
      <c r="F156" s="18"/>
      <c r="G156" s="24"/>
      <c r="H156" s="29"/>
    </row>
    <row r="157" spans="1:8" ht="15" customHeight="1" x14ac:dyDescent="0.2">
      <c r="A157" s="20"/>
      <c r="B157" s="18"/>
      <c r="C157" s="18"/>
      <c r="D157" s="18"/>
      <c r="E157" s="18"/>
      <c r="F157" s="18"/>
      <c r="G157" s="24"/>
      <c r="H157" s="29"/>
    </row>
    <row r="158" spans="1:8" ht="15" customHeight="1" x14ac:dyDescent="0.2">
      <c r="A158" s="20"/>
      <c r="B158" s="18"/>
      <c r="C158" s="18"/>
      <c r="D158" s="18"/>
      <c r="E158" s="18"/>
      <c r="F158" s="18"/>
      <c r="G158" s="24"/>
      <c r="H158" s="29"/>
    </row>
    <row r="159" spans="1:8" ht="15" customHeight="1" x14ac:dyDescent="0.2">
      <c r="A159" s="20"/>
      <c r="B159" s="18"/>
      <c r="C159" s="18"/>
      <c r="D159" s="18"/>
      <c r="E159" s="18"/>
      <c r="F159" s="18"/>
      <c r="G159" s="24"/>
      <c r="H159" s="29"/>
    </row>
    <row r="160" spans="1:8" ht="15" customHeight="1" x14ac:dyDescent="0.2">
      <c r="A160" s="20"/>
      <c r="B160" s="18"/>
      <c r="C160" s="18"/>
      <c r="D160" s="18"/>
      <c r="E160" s="18"/>
      <c r="F160" s="18"/>
      <c r="G160" s="24"/>
      <c r="H160" s="29"/>
    </row>
    <row r="161" spans="1:8" ht="15" customHeight="1" x14ac:dyDescent="0.2">
      <c r="A161" s="20"/>
      <c r="B161" s="18"/>
      <c r="C161" s="18"/>
      <c r="D161" s="18"/>
      <c r="E161" s="18"/>
      <c r="F161" s="18"/>
      <c r="G161" s="24"/>
      <c r="H161" s="29"/>
    </row>
    <row r="162" spans="1:8" ht="15" customHeight="1" x14ac:dyDescent="0.2">
      <c r="A162" s="20"/>
      <c r="B162" s="18"/>
      <c r="C162" s="18"/>
      <c r="D162" s="18"/>
      <c r="E162" s="18"/>
      <c r="F162" s="18"/>
      <c r="G162" s="24"/>
      <c r="H162" s="29"/>
    </row>
    <row r="163" spans="1:8" ht="15" customHeight="1" x14ac:dyDescent="0.2">
      <c r="A163" s="20"/>
      <c r="B163" s="18"/>
      <c r="C163" s="18"/>
      <c r="D163" s="18"/>
      <c r="E163" s="18"/>
      <c r="F163" s="18"/>
      <c r="G163" s="24"/>
      <c r="H163" s="29"/>
    </row>
    <row r="164" spans="1:8" ht="15" customHeight="1" x14ac:dyDescent="0.2">
      <c r="A164" s="20"/>
      <c r="B164" s="18"/>
      <c r="C164" s="18"/>
      <c r="D164" s="18"/>
      <c r="E164" s="18"/>
      <c r="F164" s="18"/>
      <c r="G164" s="24"/>
      <c r="H164" s="29"/>
    </row>
    <row r="165" spans="1:8" ht="15" customHeight="1" x14ac:dyDescent="0.2">
      <c r="A165" s="20"/>
      <c r="B165" s="18"/>
      <c r="C165" s="18"/>
      <c r="D165" s="18"/>
      <c r="E165" s="18"/>
      <c r="F165" s="18"/>
      <c r="G165" s="24"/>
      <c r="H165" s="29"/>
    </row>
    <row r="166" spans="1:8" ht="15" customHeight="1" x14ac:dyDescent="0.2">
      <c r="A166" s="20"/>
      <c r="B166" s="18"/>
      <c r="C166" s="18"/>
      <c r="D166" s="18"/>
      <c r="E166" s="18"/>
      <c r="F166" s="18"/>
      <c r="G166" s="24"/>
      <c r="H166" s="29"/>
    </row>
    <row r="167" spans="1:8" ht="15" customHeight="1" x14ac:dyDescent="0.2">
      <c r="A167" s="20"/>
      <c r="B167" s="18"/>
      <c r="C167" s="18"/>
      <c r="D167" s="18"/>
      <c r="E167" s="18"/>
      <c r="F167" s="18"/>
      <c r="G167" s="24"/>
      <c r="H167" s="29"/>
    </row>
    <row r="168" spans="1:8" ht="15" customHeight="1" x14ac:dyDescent="0.2">
      <c r="A168" s="20"/>
      <c r="B168" s="18"/>
      <c r="C168" s="18"/>
      <c r="D168" s="18"/>
      <c r="E168" s="18"/>
      <c r="F168" s="18"/>
      <c r="G168" s="24"/>
      <c r="H168" s="29"/>
    </row>
    <row r="169" spans="1:8" ht="15" customHeight="1" x14ac:dyDescent="0.2">
      <c r="A169" s="20"/>
      <c r="B169" s="18"/>
      <c r="C169" s="18"/>
      <c r="D169" s="18"/>
      <c r="E169" s="18"/>
      <c r="F169" s="18"/>
      <c r="G169" s="24"/>
      <c r="H169" s="29"/>
    </row>
    <row r="170" spans="1:8" ht="15" customHeight="1" x14ac:dyDescent="0.2">
      <c r="A170" s="20"/>
      <c r="B170" s="18"/>
      <c r="C170" s="18"/>
      <c r="D170" s="18"/>
      <c r="E170" s="18"/>
      <c r="F170" s="18"/>
      <c r="G170" s="24"/>
      <c r="H170" s="29"/>
    </row>
    <row r="171" spans="1:8" ht="15" customHeight="1" x14ac:dyDescent="0.2">
      <c r="A171" s="20"/>
      <c r="B171" s="18"/>
      <c r="C171" s="18"/>
      <c r="D171" s="18"/>
      <c r="E171" s="18"/>
      <c r="F171" s="18"/>
      <c r="G171" s="24"/>
      <c r="H171" s="29"/>
    </row>
    <row r="172" spans="1:8" ht="15" customHeight="1" x14ac:dyDescent="0.2">
      <c r="A172" s="20"/>
      <c r="B172" s="18"/>
      <c r="C172" s="18"/>
      <c r="D172" s="18"/>
      <c r="E172" s="18"/>
      <c r="F172" s="18"/>
      <c r="G172" s="24"/>
      <c r="H172" s="29"/>
    </row>
    <row r="173" spans="1:8" ht="15" customHeight="1" x14ac:dyDescent="0.2">
      <c r="A173" s="20"/>
      <c r="B173" s="18"/>
      <c r="C173" s="18"/>
      <c r="D173" s="18"/>
      <c r="E173" s="18"/>
      <c r="F173" s="18"/>
      <c r="G173" s="24"/>
      <c r="H173" s="29"/>
    </row>
    <row r="174" spans="1:8" ht="15" customHeight="1" x14ac:dyDescent="0.2">
      <c r="A174" s="20"/>
      <c r="B174" s="18"/>
      <c r="C174" s="18"/>
      <c r="D174" s="18"/>
      <c r="E174" s="18"/>
      <c r="F174" s="18"/>
      <c r="G174" s="24"/>
      <c r="H174" s="29"/>
    </row>
    <row r="175" spans="1:8" ht="15" customHeight="1" x14ac:dyDescent="0.2">
      <c r="A175" s="20"/>
      <c r="B175" s="18"/>
      <c r="C175" s="18"/>
      <c r="D175" s="18"/>
      <c r="E175" s="18"/>
      <c r="F175" s="18"/>
      <c r="G175" s="24"/>
      <c r="H175" s="29"/>
    </row>
    <row r="176" spans="1:8" ht="15" customHeight="1" x14ac:dyDescent="0.2">
      <c r="A176" s="20"/>
      <c r="B176" s="18"/>
      <c r="C176" s="18"/>
      <c r="D176" s="18"/>
      <c r="E176" s="18"/>
      <c r="F176" s="18"/>
      <c r="G176" s="24"/>
      <c r="H176" s="29"/>
    </row>
    <row r="177" spans="1:8" ht="15" customHeight="1" x14ac:dyDescent="0.2">
      <c r="A177" s="20"/>
      <c r="B177" s="18"/>
      <c r="C177" s="18"/>
      <c r="D177" s="18"/>
      <c r="E177" s="18"/>
      <c r="F177" s="18"/>
      <c r="G177" s="24"/>
      <c r="H177" s="29"/>
    </row>
    <row r="178" spans="1:8" ht="15" customHeight="1" x14ac:dyDescent="0.2">
      <c r="A178" s="20"/>
      <c r="B178" s="18"/>
      <c r="C178" s="18"/>
      <c r="D178" s="18"/>
      <c r="E178" s="18"/>
      <c r="F178" s="18"/>
      <c r="G178" s="24"/>
      <c r="H178" s="29"/>
    </row>
    <row r="179" spans="1:8" ht="15" customHeight="1" x14ac:dyDescent="0.2">
      <c r="A179" s="20"/>
      <c r="B179" s="18"/>
      <c r="C179" s="18"/>
      <c r="D179" s="18"/>
      <c r="E179" s="18"/>
      <c r="F179" s="18"/>
      <c r="G179" s="24"/>
      <c r="H179" s="29"/>
    </row>
    <row r="180" spans="1:8" ht="15" customHeight="1" x14ac:dyDescent="0.2">
      <c r="A180" s="35"/>
      <c r="B180" s="32"/>
      <c r="C180" s="32"/>
      <c r="D180" s="32"/>
      <c r="E180" s="32"/>
      <c r="F180" s="32"/>
      <c r="G180" s="33"/>
      <c r="H180" s="34"/>
    </row>
    <row r="181" spans="1:8" ht="15" customHeight="1" x14ac:dyDescent="0.2">
      <c r="A181" s="20"/>
      <c r="B181" s="18"/>
      <c r="C181" s="18"/>
      <c r="D181" s="18"/>
      <c r="E181" s="18"/>
      <c r="F181" s="18"/>
      <c r="G181" s="24"/>
      <c r="H181" s="29"/>
    </row>
    <row r="182" spans="1:8" ht="15" customHeight="1" x14ac:dyDescent="0.2">
      <c r="A182" s="20"/>
      <c r="B182" s="18"/>
      <c r="C182" s="18"/>
      <c r="D182" s="18"/>
      <c r="E182" s="18"/>
      <c r="F182" s="18"/>
      <c r="G182" s="24"/>
      <c r="H182" s="29"/>
    </row>
    <row r="183" spans="1:8" ht="15" customHeight="1" x14ac:dyDescent="0.2">
      <c r="A183" s="20"/>
      <c r="B183" s="18"/>
      <c r="C183" s="18"/>
      <c r="D183" s="18"/>
      <c r="E183" s="18"/>
      <c r="F183" s="18"/>
      <c r="G183" s="24"/>
      <c r="H183" s="29"/>
    </row>
    <row r="184" spans="1:8" ht="15" customHeight="1" x14ac:dyDescent="0.2">
      <c r="A184" s="20"/>
      <c r="B184" s="18"/>
      <c r="C184" s="18"/>
      <c r="D184" s="18"/>
      <c r="E184" s="18"/>
      <c r="F184" s="18"/>
      <c r="G184" s="24"/>
      <c r="H184" s="29"/>
    </row>
    <row r="185" spans="1:8" ht="15" customHeight="1" x14ac:dyDescent="0.2">
      <c r="A185" s="20"/>
      <c r="B185" s="18"/>
      <c r="C185" s="18"/>
      <c r="D185" s="18"/>
      <c r="E185" s="18"/>
      <c r="F185" s="18"/>
      <c r="G185" s="24"/>
      <c r="H185" s="29"/>
    </row>
    <row r="186" spans="1:8" ht="15" customHeight="1" x14ac:dyDescent="0.2">
      <c r="A186" s="20"/>
      <c r="B186" s="18"/>
      <c r="C186" s="18"/>
      <c r="D186" s="18"/>
      <c r="E186" s="18"/>
      <c r="F186" s="18"/>
      <c r="G186" s="24"/>
      <c r="H186" s="29"/>
    </row>
    <row r="187" spans="1:8" ht="15" customHeight="1" x14ac:dyDescent="0.2">
      <c r="A187" s="20"/>
      <c r="B187" s="18"/>
      <c r="C187" s="18"/>
      <c r="D187" s="18"/>
      <c r="E187" s="18"/>
      <c r="F187" s="18"/>
      <c r="G187" s="24"/>
      <c r="H187" s="29"/>
    </row>
    <row r="188" spans="1:8" ht="15" customHeight="1" x14ac:dyDescent="0.2">
      <c r="A188" s="20"/>
      <c r="B188" s="18"/>
      <c r="C188" s="18"/>
      <c r="D188" s="18"/>
      <c r="E188" s="18"/>
      <c r="F188" s="18"/>
      <c r="G188" s="24"/>
      <c r="H188" s="29"/>
    </row>
    <row r="189" spans="1:8" ht="15" customHeight="1" x14ac:dyDescent="0.2">
      <c r="A189" s="20"/>
      <c r="B189" s="18"/>
      <c r="C189" s="18"/>
      <c r="D189" s="18"/>
      <c r="E189" s="18"/>
      <c r="F189" s="18"/>
      <c r="G189" s="24"/>
      <c r="H189" s="29"/>
    </row>
    <row r="190" spans="1:8" ht="15" customHeight="1" x14ac:dyDescent="0.2">
      <c r="A190" s="20"/>
      <c r="B190" s="18"/>
      <c r="C190" s="18"/>
      <c r="D190" s="18"/>
      <c r="E190" s="18"/>
      <c r="F190" s="18"/>
      <c r="G190" s="24"/>
      <c r="H190" s="29"/>
    </row>
    <row r="191" spans="1:8" ht="15" customHeight="1" x14ac:dyDescent="0.2">
      <c r="A191" s="20"/>
      <c r="B191" s="18"/>
      <c r="C191" s="18"/>
      <c r="D191" s="18"/>
      <c r="E191" s="18"/>
      <c r="F191" s="18"/>
      <c r="G191" s="24"/>
      <c r="H191" s="29"/>
    </row>
    <row r="192" spans="1:8" ht="15" customHeight="1" x14ac:dyDescent="0.2">
      <c r="A192" s="20"/>
      <c r="B192" s="18"/>
      <c r="C192" s="18"/>
      <c r="D192" s="18"/>
      <c r="E192" s="18"/>
      <c r="F192" s="18"/>
      <c r="G192" s="24"/>
      <c r="H192" s="29"/>
    </row>
    <row r="193" spans="1:8" ht="15" customHeight="1" x14ac:dyDescent="0.2">
      <c r="A193" s="20"/>
      <c r="B193" s="18"/>
      <c r="C193" s="18"/>
      <c r="D193" s="18"/>
      <c r="E193" s="18"/>
      <c r="F193" s="18"/>
      <c r="G193" s="24"/>
      <c r="H193" s="29"/>
    </row>
    <row r="194" spans="1:8" ht="15" customHeight="1" x14ac:dyDescent="0.2">
      <c r="A194" s="20"/>
      <c r="B194" s="18"/>
      <c r="C194" s="18"/>
      <c r="D194" s="18"/>
      <c r="E194" s="18"/>
      <c r="F194" s="18"/>
      <c r="G194" s="24"/>
      <c r="H194" s="29"/>
    </row>
    <row r="195" spans="1:8" ht="15" customHeight="1" x14ac:dyDescent="0.2">
      <c r="A195" s="20"/>
      <c r="B195" s="18"/>
      <c r="C195" s="18"/>
      <c r="D195" s="18"/>
      <c r="E195" s="18"/>
      <c r="F195" s="18"/>
      <c r="G195" s="24"/>
      <c r="H195" s="29"/>
    </row>
    <row r="196" spans="1:8" ht="15" customHeight="1" x14ac:dyDescent="0.2">
      <c r="A196" s="20"/>
      <c r="B196" s="18"/>
      <c r="C196" s="18"/>
      <c r="D196" s="18"/>
      <c r="E196" s="18"/>
      <c r="F196" s="18"/>
      <c r="G196" s="24"/>
      <c r="H196" s="29"/>
    </row>
    <row r="197" spans="1:8" ht="15" customHeight="1" x14ac:dyDescent="0.2">
      <c r="A197" s="20"/>
      <c r="B197" s="18"/>
      <c r="C197" s="18"/>
      <c r="D197" s="18"/>
      <c r="E197" s="18"/>
      <c r="F197" s="18"/>
      <c r="G197" s="24"/>
      <c r="H197" s="29"/>
    </row>
    <row r="198" spans="1:8" ht="15" customHeight="1" x14ac:dyDescent="0.2">
      <c r="A198" s="20"/>
      <c r="B198" s="18"/>
      <c r="C198" s="18"/>
      <c r="D198" s="18"/>
      <c r="E198" s="18"/>
      <c r="F198" s="18"/>
      <c r="G198" s="24"/>
      <c r="H198" s="29"/>
    </row>
    <row r="199" spans="1:8" ht="15" customHeight="1" x14ac:dyDescent="0.2">
      <c r="A199" s="20"/>
      <c r="B199" s="18"/>
      <c r="C199" s="18"/>
      <c r="D199" s="18"/>
      <c r="E199" s="18"/>
      <c r="F199" s="18"/>
      <c r="G199" s="24"/>
      <c r="H199" s="29"/>
    </row>
    <row r="200" spans="1:8" ht="15" customHeight="1" x14ac:dyDescent="0.2">
      <c r="A200" s="20"/>
      <c r="B200" s="18"/>
      <c r="C200" s="18"/>
      <c r="D200" s="18"/>
      <c r="E200" s="18"/>
      <c r="F200" s="18"/>
      <c r="G200" s="24"/>
      <c r="H200" s="29"/>
    </row>
    <row r="201" spans="1:8" ht="15" customHeight="1" x14ac:dyDescent="0.2">
      <c r="A201" s="20"/>
      <c r="B201" s="18"/>
      <c r="C201" s="18"/>
      <c r="D201" s="18"/>
      <c r="E201" s="18"/>
      <c r="F201" s="18"/>
      <c r="G201" s="24"/>
      <c r="H201" s="29"/>
    </row>
    <row r="202" spans="1:8" ht="15" customHeight="1" x14ac:dyDescent="0.2">
      <c r="A202" s="20"/>
      <c r="B202" s="18"/>
      <c r="C202" s="18"/>
      <c r="D202" s="18"/>
      <c r="E202" s="18"/>
      <c r="F202" s="18"/>
      <c r="G202" s="24"/>
      <c r="H202" s="29"/>
    </row>
    <row r="203" spans="1:8" ht="15" customHeight="1" x14ac:dyDescent="0.2">
      <c r="A203" s="20"/>
      <c r="B203" s="18"/>
      <c r="C203" s="18"/>
      <c r="D203" s="18"/>
      <c r="E203" s="18"/>
      <c r="F203" s="18"/>
      <c r="G203" s="24"/>
      <c r="H203" s="29"/>
    </row>
    <row r="204" spans="1:8" ht="15" customHeight="1" x14ac:dyDescent="0.2">
      <c r="A204" s="20"/>
      <c r="B204" s="18"/>
      <c r="C204" s="18"/>
      <c r="D204" s="18"/>
      <c r="E204" s="18"/>
      <c r="F204" s="18"/>
      <c r="G204" s="24"/>
      <c r="H204" s="29"/>
    </row>
    <row r="205" spans="1:8" ht="15" customHeight="1" x14ac:dyDescent="0.2">
      <c r="A205" s="20"/>
      <c r="B205" s="18"/>
      <c r="C205" s="18"/>
      <c r="D205" s="18"/>
      <c r="E205" s="18"/>
      <c r="F205" s="18"/>
      <c r="G205" s="24"/>
      <c r="H205" s="29"/>
    </row>
    <row r="206" spans="1:8" ht="15" customHeight="1" x14ac:dyDescent="0.2">
      <c r="A206" s="20"/>
      <c r="B206" s="18"/>
      <c r="C206" s="18"/>
      <c r="D206" s="18"/>
      <c r="E206" s="18"/>
      <c r="F206" s="18"/>
      <c r="G206" s="24"/>
      <c r="H206" s="29"/>
    </row>
    <row r="207" spans="1:8" ht="15" customHeight="1" x14ac:dyDescent="0.2">
      <c r="A207" s="20"/>
      <c r="B207" s="18"/>
      <c r="C207" s="18"/>
      <c r="D207" s="18"/>
      <c r="E207" s="18"/>
      <c r="F207" s="18"/>
      <c r="G207" s="24"/>
      <c r="H207" s="29"/>
    </row>
    <row r="208" spans="1:8" ht="15" customHeight="1" x14ac:dyDescent="0.2">
      <c r="A208" s="20"/>
      <c r="B208" s="18"/>
      <c r="C208" s="18"/>
      <c r="D208" s="18"/>
      <c r="E208" s="18"/>
      <c r="F208" s="18"/>
      <c r="G208" s="24"/>
      <c r="H208" s="29"/>
    </row>
    <row r="209" spans="1:8" ht="15" customHeight="1" x14ac:dyDescent="0.2">
      <c r="A209" s="20"/>
      <c r="B209" s="18"/>
      <c r="C209" s="18"/>
      <c r="D209" s="18"/>
      <c r="E209" s="18"/>
      <c r="F209" s="18"/>
      <c r="G209" s="24"/>
      <c r="H209" s="29"/>
    </row>
    <row r="210" spans="1:8" ht="15" customHeight="1" x14ac:dyDescent="0.2">
      <c r="A210" s="20"/>
      <c r="B210" s="18"/>
      <c r="C210" s="18"/>
      <c r="D210" s="18"/>
      <c r="E210" s="18"/>
      <c r="F210" s="18"/>
      <c r="G210" s="24"/>
      <c r="H210" s="29"/>
    </row>
    <row r="211" spans="1:8" ht="15" customHeight="1" x14ac:dyDescent="0.2">
      <c r="A211" s="20"/>
      <c r="B211" s="18"/>
      <c r="C211" s="18"/>
      <c r="D211" s="18"/>
      <c r="E211" s="18"/>
      <c r="F211" s="18"/>
      <c r="G211" s="24"/>
      <c r="H211" s="29"/>
    </row>
    <row r="212" spans="1:8" ht="15" customHeight="1" x14ac:dyDescent="0.2">
      <c r="A212" s="20"/>
      <c r="B212" s="18"/>
      <c r="C212" s="18"/>
      <c r="D212" s="18"/>
      <c r="E212" s="18"/>
      <c r="F212" s="18"/>
      <c r="G212" s="24"/>
      <c r="H212" s="29"/>
    </row>
    <row r="213" spans="1:8" ht="15" customHeight="1" x14ac:dyDescent="0.2">
      <c r="A213" s="20"/>
      <c r="B213" s="18"/>
      <c r="C213" s="18"/>
      <c r="D213" s="18"/>
      <c r="E213" s="18"/>
      <c r="F213" s="18"/>
      <c r="G213" s="24"/>
      <c r="H213" s="29"/>
    </row>
    <row r="214" spans="1:8" ht="15" customHeight="1" x14ac:dyDescent="0.2">
      <c r="A214" s="20"/>
      <c r="B214" s="18"/>
      <c r="C214" s="18"/>
      <c r="D214" s="18"/>
      <c r="E214" s="18"/>
      <c r="F214" s="18"/>
      <c r="G214" s="24"/>
      <c r="H214" s="29"/>
    </row>
    <row r="215" spans="1:8" ht="15" customHeight="1" x14ac:dyDescent="0.2">
      <c r="A215" s="35"/>
      <c r="B215" s="32"/>
      <c r="C215" s="32"/>
      <c r="D215" s="32"/>
      <c r="E215" s="32"/>
      <c r="F215" s="32"/>
      <c r="G215" s="33"/>
      <c r="H215" s="34"/>
    </row>
    <row r="216" spans="1:8" ht="15" customHeight="1" x14ac:dyDescent="0.2">
      <c r="A216" s="20"/>
      <c r="B216" s="18"/>
      <c r="C216" s="18"/>
      <c r="D216" s="18"/>
      <c r="E216" s="18"/>
      <c r="F216" s="18"/>
      <c r="G216" s="24"/>
      <c r="H216" s="29"/>
    </row>
    <row r="217" spans="1:8" ht="15" customHeight="1" x14ac:dyDescent="0.2">
      <c r="A217" s="20"/>
      <c r="B217" s="18"/>
      <c r="C217" s="18"/>
      <c r="D217" s="18"/>
      <c r="E217" s="18"/>
      <c r="F217" s="18"/>
      <c r="G217" s="24"/>
      <c r="H217" s="29"/>
    </row>
    <row r="218" spans="1:8" ht="15" customHeight="1" x14ac:dyDescent="0.2">
      <c r="A218" s="20"/>
      <c r="B218" s="18"/>
      <c r="C218" s="18"/>
      <c r="D218" s="18"/>
      <c r="E218" s="18"/>
      <c r="F218" s="18"/>
      <c r="G218" s="24"/>
      <c r="H218" s="29"/>
    </row>
    <row r="219" spans="1:8" ht="15" customHeight="1" x14ac:dyDescent="0.2">
      <c r="A219" s="20"/>
      <c r="B219" s="18"/>
      <c r="C219" s="18"/>
      <c r="D219" s="18"/>
      <c r="E219" s="18"/>
      <c r="F219" s="18"/>
      <c r="G219" s="24"/>
      <c r="H219" s="29"/>
    </row>
    <row r="220" spans="1:8" ht="15" customHeight="1" x14ac:dyDescent="0.2">
      <c r="A220" s="20"/>
      <c r="B220" s="18"/>
      <c r="C220" s="18"/>
      <c r="D220" s="18"/>
      <c r="E220" s="18"/>
      <c r="F220" s="18"/>
      <c r="G220" s="24"/>
      <c r="H220" s="29"/>
    </row>
    <row r="221" spans="1:8" ht="15" customHeight="1" x14ac:dyDescent="0.2">
      <c r="A221" s="20"/>
      <c r="B221" s="18"/>
      <c r="C221" s="18"/>
      <c r="D221" s="18"/>
      <c r="E221" s="18"/>
      <c r="F221" s="18"/>
      <c r="G221" s="24"/>
      <c r="H221" s="29"/>
    </row>
    <row r="222" spans="1:8" ht="15" customHeight="1" x14ac:dyDescent="0.2">
      <c r="A222" s="20"/>
      <c r="B222" s="18"/>
      <c r="C222" s="18"/>
      <c r="D222" s="18"/>
      <c r="E222" s="18"/>
      <c r="F222" s="18"/>
      <c r="G222" s="24"/>
      <c r="H222" s="29"/>
    </row>
    <row r="223" spans="1:8" ht="15" customHeight="1" x14ac:dyDescent="0.2">
      <c r="A223" s="20"/>
      <c r="B223" s="18"/>
      <c r="C223" s="18"/>
      <c r="D223" s="18"/>
      <c r="E223" s="18"/>
      <c r="F223" s="18"/>
      <c r="G223" s="24"/>
      <c r="H223" s="29"/>
    </row>
    <row r="224" spans="1:8" ht="15" customHeight="1" x14ac:dyDescent="0.2">
      <c r="A224" s="20"/>
      <c r="B224" s="18"/>
      <c r="C224" s="18"/>
      <c r="D224" s="18"/>
      <c r="E224" s="18"/>
      <c r="F224" s="18"/>
      <c r="G224" s="24"/>
      <c r="H224" s="29"/>
    </row>
    <row r="225" spans="1:8" ht="15" customHeight="1" x14ac:dyDescent="0.2">
      <c r="A225" s="20"/>
      <c r="B225" s="18"/>
      <c r="C225" s="18"/>
      <c r="D225" s="18"/>
      <c r="E225" s="18"/>
      <c r="F225" s="18"/>
      <c r="G225" s="24"/>
      <c r="H225" s="29"/>
    </row>
    <row r="226" spans="1:8" ht="15" customHeight="1" x14ac:dyDescent="0.2">
      <c r="A226" s="20"/>
      <c r="B226" s="18"/>
      <c r="C226" s="18"/>
      <c r="D226" s="18"/>
      <c r="E226" s="18"/>
      <c r="F226" s="18"/>
      <c r="G226" s="24"/>
      <c r="H226" s="29"/>
    </row>
    <row r="227" spans="1:8" ht="15" customHeight="1" x14ac:dyDescent="0.2">
      <c r="A227" s="20"/>
      <c r="B227" s="18"/>
      <c r="C227" s="18"/>
      <c r="D227" s="18"/>
      <c r="E227" s="18"/>
      <c r="F227" s="18"/>
      <c r="G227" s="24"/>
      <c r="H227" s="29"/>
    </row>
    <row r="228" spans="1:8" ht="15" customHeight="1" x14ac:dyDescent="0.2">
      <c r="A228" s="20"/>
      <c r="B228" s="18"/>
      <c r="C228" s="18"/>
      <c r="D228" s="18"/>
      <c r="E228" s="18"/>
      <c r="F228" s="18"/>
      <c r="G228" s="24"/>
      <c r="H228" s="29"/>
    </row>
    <row r="229" spans="1:8" ht="15" customHeight="1" x14ac:dyDescent="0.2">
      <c r="A229" s="20"/>
      <c r="B229" s="18"/>
      <c r="C229" s="18"/>
      <c r="D229" s="18"/>
      <c r="E229" s="18"/>
      <c r="F229" s="18"/>
      <c r="G229" s="24"/>
      <c r="H229" s="29"/>
    </row>
    <row r="230" spans="1:8" ht="15" customHeight="1" x14ac:dyDescent="0.2">
      <c r="A230" s="20"/>
      <c r="B230" s="18"/>
      <c r="C230" s="18"/>
      <c r="D230" s="18"/>
      <c r="E230" s="18"/>
      <c r="F230" s="18"/>
      <c r="G230" s="24"/>
      <c r="H230" s="29"/>
    </row>
    <row r="231" spans="1:8" ht="15" customHeight="1" x14ac:dyDescent="0.2">
      <c r="A231" s="20"/>
      <c r="B231" s="18"/>
      <c r="C231" s="18"/>
      <c r="D231" s="18"/>
      <c r="E231" s="18"/>
      <c r="F231" s="18"/>
      <c r="G231" s="24"/>
      <c r="H231" s="29"/>
    </row>
    <row r="232" spans="1:8" ht="15" customHeight="1" x14ac:dyDescent="0.2">
      <c r="A232" s="20"/>
      <c r="B232" s="18"/>
      <c r="C232" s="18"/>
      <c r="D232" s="18"/>
      <c r="E232" s="18"/>
      <c r="F232" s="18"/>
      <c r="G232" s="24"/>
      <c r="H232" s="29"/>
    </row>
    <row r="233" spans="1:8" ht="15" customHeight="1" x14ac:dyDescent="0.2">
      <c r="A233" s="20"/>
      <c r="B233" s="18"/>
      <c r="C233" s="18"/>
      <c r="D233" s="18"/>
      <c r="E233" s="18"/>
      <c r="F233" s="18"/>
      <c r="G233" s="24"/>
      <c r="H233" s="29"/>
    </row>
    <row r="234" spans="1:8" ht="15" customHeight="1" x14ac:dyDescent="0.2">
      <c r="A234" s="20"/>
      <c r="B234" s="18"/>
      <c r="C234" s="18"/>
      <c r="D234" s="18"/>
      <c r="E234" s="18"/>
      <c r="F234" s="18"/>
      <c r="G234" s="24"/>
      <c r="H234" s="29"/>
    </row>
    <row r="235" spans="1:8" ht="15" customHeight="1" x14ac:dyDescent="0.2">
      <c r="A235" s="20"/>
      <c r="B235" s="18"/>
      <c r="C235" s="18"/>
      <c r="D235" s="18"/>
      <c r="E235" s="18"/>
      <c r="F235" s="18"/>
      <c r="G235" s="24"/>
      <c r="H235" s="29"/>
    </row>
    <row r="236" spans="1:8" ht="15" customHeight="1" x14ac:dyDescent="0.2">
      <c r="A236" s="20"/>
      <c r="B236" s="18"/>
      <c r="C236" s="18"/>
      <c r="D236" s="18"/>
      <c r="E236" s="18"/>
      <c r="F236" s="18"/>
      <c r="G236" s="24"/>
      <c r="H236" s="29"/>
    </row>
    <row r="237" spans="1:8" ht="15" customHeight="1" x14ac:dyDescent="0.2">
      <c r="A237" s="20"/>
      <c r="B237" s="18"/>
      <c r="C237" s="18"/>
      <c r="D237" s="18"/>
      <c r="E237" s="18"/>
      <c r="F237" s="18"/>
      <c r="G237" s="24"/>
      <c r="H237" s="29"/>
    </row>
    <row r="238" spans="1:8" ht="15" customHeight="1" x14ac:dyDescent="0.2">
      <c r="A238" s="20"/>
      <c r="B238" s="18"/>
      <c r="C238" s="18"/>
      <c r="D238" s="18"/>
      <c r="E238" s="18"/>
      <c r="F238" s="18"/>
      <c r="G238" s="24"/>
      <c r="H238" s="29"/>
    </row>
    <row r="239" spans="1:8" ht="15" customHeight="1" x14ac:dyDescent="0.2">
      <c r="A239" s="20"/>
      <c r="B239" s="18"/>
      <c r="C239" s="18"/>
      <c r="D239" s="18"/>
      <c r="E239" s="18"/>
      <c r="F239" s="18"/>
      <c r="G239" s="24"/>
      <c r="H239" s="29"/>
    </row>
    <row r="240" spans="1:8" ht="15" customHeight="1" x14ac:dyDescent="0.2">
      <c r="A240" s="20"/>
      <c r="B240" s="18"/>
      <c r="C240" s="18"/>
      <c r="D240" s="18"/>
      <c r="E240" s="18"/>
      <c r="F240" s="18"/>
      <c r="G240" s="24"/>
      <c r="H240" s="29"/>
    </row>
    <row r="241" spans="1:8" ht="15" customHeight="1" x14ac:dyDescent="0.2">
      <c r="A241" s="20"/>
      <c r="B241" s="18"/>
      <c r="C241" s="18"/>
      <c r="D241" s="18"/>
      <c r="E241" s="18"/>
      <c r="F241" s="18"/>
      <c r="G241" s="24"/>
      <c r="H241" s="29"/>
    </row>
    <row r="242" spans="1:8" ht="15" customHeight="1" x14ac:dyDescent="0.2">
      <c r="A242" s="20"/>
      <c r="B242" s="18"/>
      <c r="C242" s="18"/>
      <c r="D242" s="18"/>
      <c r="E242" s="18"/>
      <c r="F242" s="18"/>
      <c r="G242" s="24"/>
      <c r="H242" s="29"/>
    </row>
    <row r="243" spans="1:8" ht="15" customHeight="1" x14ac:dyDescent="0.2">
      <c r="A243" s="20"/>
      <c r="B243" s="18"/>
      <c r="C243" s="18"/>
      <c r="D243" s="18"/>
      <c r="E243" s="18"/>
      <c r="F243" s="18"/>
      <c r="G243" s="24"/>
      <c r="H243" s="29"/>
    </row>
    <row r="244" spans="1:8" ht="15" customHeight="1" x14ac:dyDescent="0.2">
      <c r="A244" s="20"/>
      <c r="B244" s="18"/>
      <c r="C244" s="18"/>
      <c r="D244" s="18"/>
      <c r="E244" s="18"/>
      <c r="F244" s="18"/>
      <c r="G244" s="24"/>
      <c r="H244" s="29"/>
    </row>
    <row r="245" spans="1:8" ht="15" customHeight="1" x14ac:dyDescent="0.2">
      <c r="A245" s="20"/>
      <c r="B245" s="18"/>
      <c r="C245" s="18"/>
      <c r="D245" s="18"/>
      <c r="E245" s="18"/>
      <c r="F245" s="18"/>
      <c r="G245" s="24"/>
      <c r="H245" s="29"/>
    </row>
    <row r="246" spans="1:8" ht="15" customHeight="1" x14ac:dyDescent="0.2">
      <c r="A246" s="20"/>
      <c r="B246" s="18"/>
      <c r="C246" s="18"/>
      <c r="D246" s="18"/>
      <c r="E246" s="18"/>
      <c r="F246" s="18"/>
      <c r="G246" s="24"/>
      <c r="H246" s="29"/>
    </row>
    <row r="247" spans="1:8" ht="15" customHeight="1" x14ac:dyDescent="0.2">
      <c r="A247" s="20"/>
      <c r="B247" s="18"/>
      <c r="C247" s="18"/>
      <c r="D247" s="18"/>
      <c r="E247" s="18"/>
      <c r="F247" s="18"/>
      <c r="G247" s="24"/>
      <c r="H247" s="29"/>
    </row>
    <row r="248" spans="1:8" ht="15" customHeight="1" x14ac:dyDescent="0.2">
      <c r="A248" s="35"/>
      <c r="B248" s="32"/>
      <c r="C248" s="32"/>
      <c r="D248" s="32"/>
      <c r="E248" s="32"/>
      <c r="F248" s="32"/>
      <c r="G248" s="33"/>
      <c r="H248" s="34"/>
    </row>
    <row r="249" spans="1:8" ht="15" customHeight="1" x14ac:dyDescent="0.2">
      <c r="A249" s="20"/>
      <c r="B249" s="18"/>
      <c r="C249" s="18"/>
      <c r="D249" s="18"/>
      <c r="E249" s="18"/>
      <c r="F249" s="18"/>
      <c r="G249" s="24"/>
      <c r="H249" s="29"/>
    </row>
    <row r="250" spans="1:8" ht="15" customHeight="1" x14ac:dyDescent="0.2">
      <c r="A250" s="20"/>
      <c r="B250" s="18"/>
      <c r="C250" s="18"/>
      <c r="D250" s="18"/>
      <c r="E250" s="18"/>
      <c r="F250" s="18"/>
      <c r="G250" s="24"/>
      <c r="H250" s="29"/>
    </row>
    <row r="251" spans="1:8" ht="15" customHeight="1" x14ac:dyDescent="0.2">
      <c r="A251" s="20"/>
      <c r="B251" s="18"/>
      <c r="C251" s="18"/>
      <c r="D251" s="18"/>
      <c r="E251" s="18"/>
      <c r="F251" s="18"/>
      <c r="G251" s="24"/>
      <c r="H251" s="29"/>
    </row>
    <row r="252" spans="1:8" ht="15" customHeight="1" x14ac:dyDescent="0.2">
      <c r="A252" s="20"/>
      <c r="B252" s="18"/>
      <c r="C252" s="18"/>
      <c r="D252" s="18"/>
      <c r="E252" s="18"/>
      <c r="F252" s="18"/>
      <c r="G252" s="24"/>
      <c r="H252" s="29"/>
    </row>
    <row r="253" spans="1:8" ht="15" customHeight="1" x14ac:dyDescent="0.2">
      <c r="A253" s="20"/>
      <c r="B253" s="18"/>
      <c r="C253" s="18"/>
      <c r="D253" s="18"/>
      <c r="E253" s="18"/>
      <c r="F253" s="18"/>
      <c r="G253" s="24"/>
      <c r="H253" s="29"/>
    </row>
    <row r="254" spans="1:8" ht="15" customHeight="1" x14ac:dyDescent="0.2">
      <c r="A254" s="20"/>
      <c r="B254" s="18"/>
      <c r="C254" s="18"/>
      <c r="D254" s="18"/>
      <c r="E254" s="18"/>
      <c r="F254" s="18"/>
      <c r="G254" s="24"/>
      <c r="H254" s="29"/>
    </row>
    <row r="255" spans="1:8" ht="15" customHeight="1" x14ac:dyDescent="0.2">
      <c r="A255" s="20"/>
      <c r="B255" s="18"/>
      <c r="C255" s="18"/>
      <c r="D255" s="18"/>
      <c r="E255" s="18"/>
      <c r="F255" s="18"/>
      <c r="G255" s="24"/>
      <c r="H255" s="29"/>
    </row>
    <row r="256" spans="1:8" ht="15" customHeight="1" x14ac:dyDescent="0.2">
      <c r="A256" s="20"/>
      <c r="B256" s="18"/>
      <c r="C256" s="18"/>
      <c r="D256" s="18"/>
      <c r="E256" s="18"/>
      <c r="F256" s="18"/>
      <c r="G256" s="24"/>
      <c r="H256" s="29"/>
    </row>
    <row r="257" spans="1:8" ht="15" customHeight="1" x14ac:dyDescent="0.2">
      <c r="A257" s="20"/>
      <c r="B257" s="18"/>
      <c r="C257" s="18"/>
      <c r="D257" s="18"/>
      <c r="E257" s="18"/>
      <c r="F257" s="18"/>
      <c r="G257" s="24"/>
      <c r="H257" s="29"/>
    </row>
    <row r="258" spans="1:8" ht="15" customHeight="1" x14ac:dyDescent="0.2">
      <c r="A258" s="20"/>
      <c r="B258" s="18"/>
      <c r="C258" s="18"/>
      <c r="D258" s="18"/>
      <c r="E258" s="18"/>
      <c r="F258" s="18"/>
      <c r="G258" s="24"/>
      <c r="H258" s="29"/>
    </row>
    <row r="259" spans="1:8" ht="15" customHeight="1" x14ac:dyDescent="0.2">
      <c r="A259" s="20"/>
      <c r="B259" s="18"/>
      <c r="C259" s="18"/>
      <c r="D259" s="18"/>
      <c r="E259" s="18"/>
      <c r="F259" s="18"/>
      <c r="G259" s="24"/>
      <c r="H259" s="29"/>
    </row>
    <row r="260" spans="1:8" ht="15" customHeight="1" x14ac:dyDescent="0.2">
      <c r="A260" s="20"/>
      <c r="B260" s="18"/>
      <c r="C260" s="18"/>
      <c r="D260" s="18"/>
      <c r="E260" s="18"/>
      <c r="F260" s="18"/>
      <c r="G260" s="24"/>
      <c r="H260" s="29"/>
    </row>
    <row r="261" spans="1:8" ht="15" customHeight="1" x14ac:dyDescent="0.2">
      <c r="A261" s="20"/>
      <c r="B261" s="18"/>
      <c r="C261" s="18"/>
      <c r="D261" s="18"/>
      <c r="E261" s="18"/>
      <c r="F261" s="18"/>
      <c r="G261" s="24"/>
      <c r="H261" s="29"/>
    </row>
    <row r="262" spans="1:8" ht="15" customHeight="1" x14ac:dyDescent="0.2">
      <c r="A262" s="20"/>
      <c r="B262" s="18"/>
      <c r="C262" s="18"/>
      <c r="D262" s="18"/>
      <c r="E262" s="18"/>
      <c r="F262" s="18"/>
      <c r="G262" s="24"/>
      <c r="H262" s="29"/>
    </row>
    <row r="263" spans="1:8" ht="15" customHeight="1" x14ac:dyDescent="0.2">
      <c r="A263" s="20"/>
      <c r="B263" s="18"/>
      <c r="C263" s="18"/>
      <c r="D263" s="18"/>
      <c r="E263" s="18"/>
      <c r="F263" s="18"/>
      <c r="G263" s="24"/>
      <c r="H263" s="29"/>
    </row>
    <row r="264" spans="1:8" ht="15" customHeight="1" x14ac:dyDescent="0.2">
      <c r="A264" s="20"/>
      <c r="B264" s="18"/>
      <c r="C264" s="18"/>
      <c r="D264" s="18"/>
      <c r="E264" s="18"/>
      <c r="F264" s="18"/>
      <c r="G264" s="24"/>
      <c r="H264" s="29"/>
    </row>
    <row r="265" spans="1:8" ht="15" customHeight="1" x14ac:dyDescent="0.2">
      <c r="A265" s="20"/>
      <c r="B265" s="18"/>
      <c r="C265" s="18"/>
      <c r="D265" s="18"/>
      <c r="E265" s="18"/>
      <c r="F265" s="18"/>
      <c r="G265" s="24"/>
      <c r="H265" s="29"/>
    </row>
    <row r="266" spans="1:8" ht="15" customHeight="1" x14ac:dyDescent="0.2">
      <c r="A266" s="20"/>
      <c r="B266" s="18"/>
      <c r="C266" s="18"/>
      <c r="D266" s="18"/>
      <c r="E266" s="18"/>
      <c r="F266" s="18"/>
      <c r="G266" s="24"/>
      <c r="H266" s="29"/>
    </row>
    <row r="267" spans="1:8" ht="15" customHeight="1" x14ac:dyDescent="0.2">
      <c r="A267" s="20"/>
      <c r="B267" s="18"/>
      <c r="C267" s="18"/>
      <c r="D267" s="18"/>
      <c r="E267" s="18"/>
      <c r="F267" s="18"/>
      <c r="G267" s="24"/>
      <c r="H267" s="29"/>
    </row>
    <row r="268" spans="1:8" ht="15" customHeight="1" x14ac:dyDescent="0.2">
      <c r="A268" s="20"/>
      <c r="B268" s="18"/>
      <c r="C268" s="18"/>
      <c r="D268" s="18"/>
      <c r="E268" s="18"/>
      <c r="F268" s="18"/>
      <c r="G268" s="24"/>
      <c r="H268" s="29"/>
    </row>
    <row r="269" spans="1:8" ht="15" customHeight="1" x14ac:dyDescent="0.2">
      <c r="A269" s="20"/>
      <c r="B269" s="18"/>
      <c r="C269" s="18"/>
      <c r="D269" s="18"/>
      <c r="E269" s="18"/>
      <c r="F269" s="18"/>
      <c r="G269" s="24"/>
      <c r="H269" s="29"/>
    </row>
    <row r="270" spans="1:8" ht="15" customHeight="1" x14ac:dyDescent="0.2">
      <c r="A270" s="20"/>
      <c r="B270" s="18"/>
      <c r="C270" s="18"/>
      <c r="D270" s="18"/>
      <c r="E270" s="18"/>
      <c r="F270" s="18"/>
      <c r="G270" s="24"/>
      <c r="H270" s="29"/>
    </row>
    <row r="271" spans="1:8" ht="15" customHeight="1" x14ac:dyDescent="0.2">
      <c r="A271" s="20"/>
      <c r="B271" s="18"/>
      <c r="C271" s="18"/>
      <c r="D271" s="18"/>
      <c r="E271" s="18"/>
      <c r="F271" s="18"/>
      <c r="G271" s="24"/>
      <c r="H271" s="29"/>
    </row>
    <row r="272" spans="1:8" ht="15" customHeight="1" x14ac:dyDescent="0.2">
      <c r="A272" s="20"/>
      <c r="B272" s="18"/>
      <c r="C272" s="18"/>
      <c r="D272" s="18"/>
      <c r="E272" s="18"/>
      <c r="F272" s="18"/>
      <c r="G272" s="24"/>
      <c r="H272" s="29"/>
    </row>
    <row r="273" spans="1:8" ht="15" customHeight="1" x14ac:dyDescent="0.2">
      <c r="A273" s="20"/>
      <c r="B273" s="18"/>
      <c r="C273" s="18"/>
      <c r="D273" s="18"/>
      <c r="E273" s="18"/>
      <c r="F273" s="18"/>
      <c r="G273" s="24"/>
      <c r="H273" s="29"/>
    </row>
    <row r="274" spans="1:8" ht="15" customHeight="1" x14ac:dyDescent="0.2">
      <c r="A274" s="20"/>
      <c r="B274" s="18"/>
      <c r="C274" s="18"/>
      <c r="D274" s="18"/>
      <c r="E274" s="18"/>
      <c r="F274" s="18"/>
      <c r="G274" s="24"/>
      <c r="H274" s="29"/>
    </row>
    <row r="275" spans="1:8" ht="15" customHeight="1" x14ac:dyDescent="0.2">
      <c r="A275" s="20"/>
      <c r="B275" s="18"/>
      <c r="C275" s="18"/>
      <c r="D275" s="18"/>
      <c r="E275" s="18"/>
      <c r="F275" s="18"/>
      <c r="G275" s="24"/>
      <c r="H275" s="29"/>
    </row>
    <row r="276" spans="1:8" ht="15" customHeight="1" x14ac:dyDescent="0.2">
      <c r="A276" s="20"/>
      <c r="B276" s="18"/>
      <c r="C276" s="18"/>
      <c r="D276" s="18"/>
      <c r="E276" s="18"/>
      <c r="F276" s="18"/>
      <c r="G276" s="24"/>
      <c r="H276" s="29"/>
    </row>
    <row r="277" spans="1:8" ht="15" customHeight="1" x14ac:dyDescent="0.2">
      <c r="A277" s="20"/>
      <c r="B277" s="18"/>
      <c r="C277" s="18"/>
      <c r="D277" s="18"/>
      <c r="E277" s="18"/>
      <c r="F277" s="18"/>
      <c r="G277" s="24"/>
      <c r="H277" s="29"/>
    </row>
    <row r="278" spans="1:8" ht="15" customHeight="1" x14ac:dyDescent="0.2">
      <c r="A278" s="35"/>
      <c r="B278" s="32"/>
      <c r="C278" s="32"/>
      <c r="D278" s="32"/>
      <c r="E278" s="32"/>
      <c r="F278" s="32"/>
      <c r="G278" s="33"/>
      <c r="H278" s="34"/>
    </row>
    <row r="279" spans="1:8" ht="15" customHeight="1" x14ac:dyDescent="0.2">
      <c r="A279" s="20"/>
      <c r="B279" s="18"/>
      <c r="C279" s="18"/>
      <c r="D279" s="18"/>
      <c r="E279" s="18"/>
      <c r="F279" s="18"/>
      <c r="G279" s="24"/>
      <c r="H279" s="29"/>
    </row>
    <row r="280" spans="1:8" ht="15" customHeight="1" x14ac:dyDescent="0.2">
      <c r="A280" s="20"/>
      <c r="B280" s="18"/>
      <c r="C280" s="18"/>
      <c r="D280" s="18"/>
      <c r="E280" s="18"/>
      <c r="F280" s="18"/>
      <c r="G280" s="24"/>
      <c r="H280" s="29"/>
    </row>
    <row r="281" spans="1:8" ht="15" customHeight="1" x14ac:dyDescent="0.2">
      <c r="A281" s="20"/>
      <c r="B281" s="18"/>
      <c r="C281" s="18"/>
      <c r="D281" s="18"/>
      <c r="E281" s="18"/>
      <c r="F281" s="18"/>
      <c r="G281" s="24"/>
      <c r="H281" s="29"/>
    </row>
    <row r="282" spans="1:8" ht="15" customHeight="1" x14ac:dyDescent="0.2">
      <c r="A282" s="20"/>
      <c r="B282" s="18"/>
      <c r="C282" s="18"/>
      <c r="D282" s="18"/>
      <c r="E282" s="18"/>
      <c r="F282" s="18"/>
      <c r="G282" s="24"/>
      <c r="H282" s="29"/>
    </row>
    <row r="283" spans="1:8" ht="15" customHeight="1" x14ac:dyDescent="0.2">
      <c r="A283" s="20"/>
      <c r="B283" s="18"/>
      <c r="C283" s="18"/>
      <c r="D283" s="18"/>
      <c r="E283" s="18"/>
      <c r="F283" s="18"/>
      <c r="G283" s="24"/>
      <c r="H283" s="29"/>
    </row>
    <row r="284" spans="1:8" ht="15" customHeight="1" x14ac:dyDescent="0.2">
      <c r="A284" s="20"/>
      <c r="B284" s="18"/>
      <c r="C284" s="18"/>
      <c r="D284" s="18"/>
      <c r="E284" s="18"/>
      <c r="F284" s="18"/>
      <c r="G284" s="24"/>
      <c r="H284" s="29"/>
    </row>
    <row r="285" spans="1:8" ht="15" customHeight="1" x14ac:dyDescent="0.2">
      <c r="A285" s="20"/>
      <c r="B285" s="18"/>
      <c r="C285" s="18"/>
      <c r="D285" s="18"/>
      <c r="E285" s="18"/>
      <c r="F285" s="18"/>
      <c r="G285" s="24"/>
      <c r="H285" s="29"/>
    </row>
    <row r="286" spans="1:8" ht="15" customHeight="1" x14ac:dyDescent="0.2">
      <c r="A286" s="20"/>
      <c r="B286" s="18"/>
      <c r="C286" s="18"/>
      <c r="D286" s="18"/>
      <c r="E286" s="18"/>
      <c r="F286" s="18"/>
      <c r="G286" s="24"/>
      <c r="H286" s="29"/>
    </row>
    <row r="287" spans="1:8" ht="15" customHeight="1" x14ac:dyDescent="0.2">
      <c r="A287" s="20"/>
      <c r="B287" s="18"/>
      <c r="C287" s="18"/>
      <c r="D287" s="18"/>
      <c r="E287" s="18"/>
      <c r="F287" s="18"/>
      <c r="G287" s="24"/>
      <c r="H287" s="29"/>
    </row>
    <row r="288" spans="1:8" ht="15" customHeight="1" x14ac:dyDescent="0.2">
      <c r="A288" s="20"/>
      <c r="B288" s="18"/>
      <c r="C288" s="18"/>
      <c r="D288" s="18"/>
      <c r="E288" s="18"/>
      <c r="F288" s="18"/>
      <c r="G288" s="24"/>
      <c r="H288" s="29"/>
    </row>
    <row r="289" spans="1:8" ht="15" customHeight="1" x14ac:dyDescent="0.2">
      <c r="A289" s="20"/>
      <c r="B289" s="18"/>
      <c r="C289" s="18"/>
      <c r="D289" s="18"/>
      <c r="E289" s="18"/>
      <c r="F289" s="18"/>
      <c r="G289" s="24"/>
      <c r="H289" s="29"/>
    </row>
    <row r="290" spans="1:8" ht="15" customHeight="1" x14ac:dyDescent="0.2">
      <c r="A290" s="20"/>
      <c r="B290" s="18"/>
      <c r="C290" s="18"/>
      <c r="D290" s="18"/>
      <c r="E290" s="18"/>
      <c r="F290" s="18"/>
      <c r="G290" s="24"/>
      <c r="H290" s="29"/>
    </row>
    <row r="291" spans="1:8" ht="15" customHeight="1" x14ac:dyDescent="0.2">
      <c r="A291" s="20"/>
      <c r="B291" s="18"/>
      <c r="C291" s="18"/>
      <c r="D291" s="18"/>
      <c r="E291" s="18"/>
      <c r="F291" s="18"/>
      <c r="G291" s="24"/>
      <c r="H291" s="29"/>
    </row>
    <row r="292" spans="1:8" ht="15" customHeight="1" x14ac:dyDescent="0.2">
      <c r="A292" s="20"/>
      <c r="B292" s="18"/>
      <c r="C292" s="18"/>
      <c r="D292" s="18"/>
      <c r="E292" s="18"/>
      <c r="F292" s="18"/>
      <c r="G292" s="24"/>
      <c r="H292" s="29"/>
    </row>
    <row r="293" spans="1:8" ht="15" customHeight="1" x14ac:dyDescent="0.2">
      <c r="A293" s="20"/>
      <c r="B293" s="18"/>
      <c r="C293" s="18"/>
      <c r="D293" s="18"/>
      <c r="E293" s="18"/>
      <c r="F293" s="18"/>
      <c r="G293" s="24"/>
      <c r="H293" s="29"/>
    </row>
    <row r="294" spans="1:8" ht="15" customHeight="1" x14ac:dyDescent="0.2">
      <c r="A294" s="20"/>
      <c r="B294" s="18"/>
      <c r="C294" s="18"/>
      <c r="D294" s="18"/>
      <c r="E294" s="18"/>
      <c r="F294" s="18"/>
      <c r="G294" s="24"/>
      <c r="H294" s="29"/>
    </row>
    <row r="295" spans="1:8" ht="15" customHeight="1" x14ac:dyDescent="0.2">
      <c r="A295" s="20"/>
      <c r="B295" s="18"/>
      <c r="C295" s="18"/>
      <c r="D295" s="18"/>
      <c r="E295" s="18"/>
      <c r="F295" s="18"/>
      <c r="G295" s="24"/>
      <c r="H295" s="29"/>
    </row>
    <row r="296" spans="1:8" ht="15" customHeight="1" x14ac:dyDescent="0.2">
      <c r="A296" s="20"/>
      <c r="B296" s="18"/>
      <c r="C296" s="18"/>
      <c r="D296" s="18"/>
      <c r="E296" s="18"/>
      <c r="F296" s="18"/>
      <c r="G296" s="24"/>
      <c r="H296" s="29"/>
    </row>
    <row r="297" spans="1:8" ht="15" customHeight="1" x14ac:dyDescent="0.2">
      <c r="A297" s="20"/>
      <c r="B297" s="18"/>
      <c r="C297" s="18"/>
      <c r="D297" s="18"/>
      <c r="E297" s="18"/>
      <c r="F297" s="18"/>
      <c r="G297" s="24"/>
      <c r="H297" s="29"/>
    </row>
    <row r="298" spans="1:8" ht="15" customHeight="1" x14ac:dyDescent="0.2">
      <c r="A298" s="20"/>
      <c r="B298" s="18"/>
      <c r="C298" s="18"/>
      <c r="D298" s="18"/>
      <c r="E298" s="18"/>
      <c r="F298" s="18"/>
      <c r="G298" s="24"/>
      <c r="H298" s="29"/>
    </row>
    <row r="299" spans="1:8" ht="15" customHeight="1" x14ac:dyDescent="0.2">
      <c r="A299" s="20"/>
      <c r="B299" s="18"/>
      <c r="C299" s="18"/>
      <c r="D299" s="18"/>
      <c r="E299" s="18"/>
      <c r="F299" s="18"/>
      <c r="G299" s="24"/>
      <c r="H299" s="29"/>
    </row>
    <row r="300" spans="1:8" ht="15" customHeight="1" x14ac:dyDescent="0.2">
      <c r="A300" s="20"/>
      <c r="B300" s="18"/>
      <c r="C300" s="18"/>
      <c r="D300" s="18"/>
      <c r="E300" s="18"/>
      <c r="F300" s="18"/>
      <c r="G300" s="24"/>
      <c r="H300" s="29"/>
    </row>
    <row r="301" spans="1:8" ht="15" customHeight="1" x14ac:dyDescent="0.2">
      <c r="A301" s="20"/>
      <c r="B301" s="18"/>
      <c r="C301" s="18"/>
      <c r="D301" s="18"/>
      <c r="E301" s="18"/>
      <c r="F301" s="18"/>
      <c r="G301" s="24"/>
      <c r="H301" s="29"/>
    </row>
    <row r="302" spans="1:8" ht="15" customHeight="1" x14ac:dyDescent="0.2">
      <c r="A302" s="35"/>
      <c r="B302" s="32"/>
      <c r="C302" s="32"/>
      <c r="D302" s="32"/>
      <c r="E302" s="32"/>
      <c r="F302" s="32"/>
      <c r="G302" s="33"/>
      <c r="H302" s="34"/>
    </row>
    <row r="303" spans="1:8" ht="15" customHeight="1" x14ac:dyDescent="0.2">
      <c r="A303" s="20"/>
      <c r="B303" s="18"/>
      <c r="C303" s="18"/>
      <c r="D303" s="18"/>
      <c r="E303" s="18"/>
      <c r="F303" s="18"/>
      <c r="G303" s="24"/>
      <c r="H303" s="29"/>
    </row>
    <row r="304" spans="1:8" ht="15" customHeight="1" x14ac:dyDescent="0.2">
      <c r="A304" s="20"/>
      <c r="B304" s="18"/>
      <c r="C304" s="18"/>
      <c r="D304" s="18"/>
      <c r="E304" s="18"/>
      <c r="F304" s="18"/>
      <c r="G304" s="24"/>
      <c r="H304" s="29"/>
    </row>
    <row r="305" spans="1:8" ht="15" customHeight="1" x14ac:dyDescent="0.2">
      <c r="A305" s="20"/>
      <c r="B305" s="18"/>
      <c r="C305" s="18"/>
      <c r="D305" s="18"/>
      <c r="E305" s="18"/>
      <c r="F305" s="18"/>
      <c r="G305" s="24"/>
      <c r="H305" s="29"/>
    </row>
    <row r="306" spans="1:8" ht="15" customHeight="1" x14ac:dyDescent="0.2">
      <c r="A306" s="20"/>
      <c r="B306" s="18"/>
      <c r="C306" s="18"/>
      <c r="D306" s="18"/>
      <c r="E306" s="18"/>
      <c r="F306" s="18"/>
      <c r="G306" s="24"/>
      <c r="H306" s="29"/>
    </row>
    <row r="307" spans="1:8" ht="15" customHeight="1" x14ac:dyDescent="0.2">
      <c r="A307" s="20"/>
      <c r="B307" s="18"/>
      <c r="C307" s="18"/>
      <c r="D307" s="18"/>
      <c r="E307" s="18"/>
      <c r="F307" s="18"/>
      <c r="G307" s="24"/>
      <c r="H307" s="29"/>
    </row>
    <row r="308" spans="1:8" ht="15" customHeight="1" x14ac:dyDescent="0.2">
      <c r="A308" s="20"/>
      <c r="B308" s="18"/>
      <c r="C308" s="18"/>
      <c r="D308" s="18"/>
      <c r="E308" s="18"/>
      <c r="F308" s="18"/>
      <c r="G308" s="24"/>
      <c r="H308" s="29"/>
    </row>
    <row r="309" spans="1:8" ht="15" customHeight="1" x14ac:dyDescent="0.2">
      <c r="A309" s="20"/>
      <c r="B309" s="18"/>
      <c r="C309" s="18"/>
      <c r="D309" s="18"/>
      <c r="E309" s="18"/>
      <c r="F309" s="18"/>
      <c r="G309" s="24"/>
      <c r="H309" s="29"/>
    </row>
    <row r="310" spans="1:8" ht="15" customHeight="1" x14ac:dyDescent="0.2">
      <c r="A310" s="20"/>
      <c r="B310" s="18"/>
      <c r="C310" s="18"/>
      <c r="D310" s="18"/>
      <c r="E310" s="18"/>
      <c r="F310" s="18"/>
      <c r="G310" s="24"/>
      <c r="H310" s="29"/>
    </row>
    <row r="311" spans="1:8" ht="15" customHeight="1" x14ac:dyDescent="0.2">
      <c r="A311" s="20"/>
      <c r="B311" s="18"/>
      <c r="C311" s="18"/>
      <c r="D311" s="18"/>
      <c r="E311" s="18"/>
      <c r="F311" s="18"/>
      <c r="G311" s="24"/>
      <c r="H311" s="29"/>
    </row>
    <row r="312" spans="1:8" ht="15" customHeight="1" x14ac:dyDescent="0.2">
      <c r="A312" s="20"/>
      <c r="B312" s="18"/>
      <c r="C312" s="18"/>
      <c r="D312" s="18"/>
      <c r="E312" s="18"/>
      <c r="F312" s="18"/>
      <c r="G312" s="24"/>
      <c r="H312" s="29"/>
    </row>
    <row r="313" spans="1:8" ht="15" customHeight="1" x14ac:dyDescent="0.2">
      <c r="A313" s="20"/>
      <c r="B313" s="18"/>
      <c r="C313" s="18"/>
      <c r="D313" s="18"/>
      <c r="E313" s="18"/>
      <c r="F313" s="18"/>
      <c r="G313" s="24"/>
      <c r="H313" s="29"/>
    </row>
    <row r="314" spans="1:8" ht="15" customHeight="1" x14ac:dyDescent="0.2">
      <c r="A314" s="20"/>
      <c r="B314" s="18"/>
      <c r="C314" s="18"/>
      <c r="D314" s="18"/>
      <c r="E314" s="18"/>
      <c r="F314" s="18"/>
      <c r="G314" s="24"/>
      <c r="H314" s="29"/>
    </row>
    <row r="315" spans="1:8" ht="15" customHeight="1" x14ac:dyDescent="0.2">
      <c r="A315" s="20"/>
      <c r="B315" s="18"/>
      <c r="C315" s="18"/>
      <c r="D315" s="18"/>
      <c r="E315" s="18"/>
      <c r="F315" s="18"/>
      <c r="G315" s="24"/>
      <c r="H315" s="29"/>
    </row>
  </sheetData>
  <mergeCells count="21">
    <mergeCell ref="A14:A15"/>
    <mergeCell ref="B14:B15"/>
    <mergeCell ref="C14:F14"/>
    <mergeCell ref="J14:T14"/>
    <mergeCell ref="J15:M15"/>
    <mergeCell ref="S15:T15"/>
    <mergeCell ref="J17:M17"/>
    <mergeCell ref="S17:T17"/>
    <mergeCell ref="J24:T24"/>
    <mergeCell ref="J25:J26"/>
    <mergeCell ref="K25:S25"/>
    <mergeCell ref="T25:T27"/>
    <mergeCell ref="K27:S27"/>
    <mergeCell ref="T39:T41"/>
    <mergeCell ref="T42:T45"/>
    <mergeCell ref="T28:T31"/>
    <mergeCell ref="T32:T34"/>
    <mergeCell ref="J36:J37"/>
    <mergeCell ref="K36:S36"/>
    <mergeCell ref="T36:T38"/>
    <mergeCell ref="K38:S38"/>
  </mergeCells>
  <conditionalFormatting sqref="T35:T75 T32 T14:T28 A76:H315 I14:S75 B14:H15 A26:H33 B17:H75 A14:A75 A37:H4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MC-FR</vt:lpstr>
      <vt:lpstr>MC-INF-BE</vt:lpstr>
      <vt:lpstr>MC-INF-BLD</vt:lpstr>
      <vt:lpstr>MC-INF-PIS</vt:lpstr>
      <vt:lpstr>MC-SUP-PIL</vt:lpstr>
      <vt:lpstr>MC-AR</vt:lpstr>
      <vt:lpstr>Escadas</vt:lpstr>
      <vt:lpstr>'MC-AR'!Area_de_impressao</vt:lpstr>
      <vt:lpstr>'MC-FR'!Area_de_impressao</vt:lpstr>
      <vt:lpstr>'MC-INF-BE'!Area_de_impressao</vt:lpstr>
      <vt:lpstr>'MC-INF-BLD'!Area_de_impressao</vt:lpstr>
      <vt:lpstr>'MC-INF-PIS'!Area_de_impressao</vt:lpstr>
      <vt:lpstr>'MC-SUP-PIL'!Area_de_impressao</vt:lpstr>
      <vt:lpstr>'MC-AR'!Titulos_de_impressao</vt:lpstr>
      <vt:lpstr>'MC-INF-BLD'!Titulos_de_impressao</vt:lpstr>
      <vt:lpstr>'MC-INF-PIS'!Titulos_de_impressao</vt:lpstr>
      <vt:lpstr>'MC-SUP-PIL'!Titulos_de_impressao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Roberto</cp:lastModifiedBy>
  <cp:lastPrinted>2020-06-11T19:36:00Z</cp:lastPrinted>
  <dcterms:created xsi:type="dcterms:W3CDTF">2000-01-24T12:46:16Z</dcterms:created>
  <dcterms:modified xsi:type="dcterms:W3CDTF">2021-05-09T00:16:37Z</dcterms:modified>
</cp:coreProperties>
</file>